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риемная комиссия\2025\ПРАВИЛА ПРИЕМА 2025\Количество мест для приема\"/>
    </mc:Choice>
  </mc:AlternateContent>
  <xr:revisionPtr revIDLastSave="0" documentId="8_{558ACEF8-E345-4E6C-9F64-A0CEC1EE1C7E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Бак. Спец. Общее" sheetId="1" r:id="rId1"/>
    <sheet name="Маг.  Общее" sheetId="2" r:id="rId2"/>
    <sheet name="Асп. Общее" sheetId="3" r:id="rId3"/>
  </sheets>
  <definedNames>
    <definedName name="_xlnm.Print_Titles" localSheetId="2">'Асп. Общее'!$6:$8</definedName>
    <definedName name="_xlnm.Print_Titles" localSheetId="0">'Бак. Спец. Общее'!$3:$5</definedName>
    <definedName name="_xlnm.Print_Titles" localSheetId="1">'Маг.  Общее'!$5:$7</definedName>
    <definedName name="_xlnm.Print_Area" localSheetId="2">'Асп. Общее'!$A$1:$L$33</definedName>
    <definedName name="_xlnm.Print_Area" localSheetId="0">'Бак. Спец. Общее'!$A$1:$O$74</definedName>
    <definedName name="_xlnm.Print_Area" localSheetId="1">'Маг.  Общее'!$A$1:$E$31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L7" i="1"/>
  <c r="L8" i="1"/>
  <c r="L10" i="1"/>
  <c r="L51" i="1"/>
  <c r="L52" i="1"/>
  <c r="L53" i="1"/>
  <c r="L56" i="1"/>
  <c r="L60" i="1"/>
  <c r="L61" i="1"/>
  <c r="L6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54" i="1"/>
  <c r="K54" i="1" s="1"/>
  <c r="L54" i="1" s="1"/>
  <c r="O55" i="1"/>
  <c r="O63" i="1"/>
  <c r="O64" i="1"/>
  <c r="O65" i="1"/>
  <c r="O66" i="1"/>
  <c r="O67" i="1"/>
  <c r="D49" i="1"/>
  <c r="O49" i="1" l="1"/>
  <c r="O68" i="1"/>
  <c r="O57" i="1"/>
  <c r="D30" i="2"/>
  <c r="J26" i="3" l="1"/>
  <c r="I26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9" i="3"/>
  <c r="H26" i="3"/>
  <c r="G26" i="3"/>
  <c r="F25" i="3"/>
  <c r="E26" i="3"/>
  <c r="M42" i="1"/>
  <c r="L42" i="1" s="1"/>
  <c r="M22" i="1"/>
  <c r="L22" i="1" s="1"/>
  <c r="M28" i="1"/>
  <c r="L28" i="1" s="1"/>
  <c r="M26" i="1"/>
  <c r="L26" i="1" s="1"/>
  <c r="M16" i="1"/>
  <c r="L16" i="1" s="1"/>
  <c r="M17" i="1"/>
  <c r="L17" i="1" s="1"/>
  <c r="M18" i="1"/>
  <c r="L18" i="1" s="1"/>
  <c r="K49" i="1" l="1"/>
  <c r="M24" i="1" l="1"/>
  <c r="M41" i="1" l="1"/>
  <c r="L41" i="1" s="1"/>
  <c r="F49" i="1" l="1"/>
  <c r="E49" i="1"/>
  <c r="G49" i="1"/>
  <c r="K26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9" i="3"/>
  <c r="F26" i="3" l="1"/>
  <c r="M9" i="1"/>
  <c r="L9" i="1" s="1"/>
  <c r="M11" i="1"/>
  <c r="L11" i="1" s="1"/>
  <c r="M12" i="1"/>
  <c r="L12" i="1" s="1"/>
  <c r="M13" i="1"/>
  <c r="L13" i="1" s="1"/>
  <c r="M14" i="1"/>
  <c r="L14" i="1" s="1"/>
  <c r="M15" i="1"/>
  <c r="L15" i="1" s="1"/>
  <c r="M19" i="1"/>
  <c r="L19" i="1" s="1"/>
  <c r="M20" i="1"/>
  <c r="L20" i="1" s="1"/>
  <c r="M21" i="1"/>
  <c r="L21" i="1" s="1"/>
  <c r="M23" i="1"/>
  <c r="L23" i="1" s="1"/>
  <c r="M25" i="1"/>
  <c r="L25" i="1" s="1"/>
  <c r="M27" i="1"/>
  <c r="L27" i="1" s="1"/>
  <c r="M29" i="1"/>
  <c r="L29" i="1" s="1"/>
  <c r="M30" i="1"/>
  <c r="L30" i="1" s="1"/>
  <c r="M31" i="1"/>
  <c r="L31" i="1" s="1"/>
  <c r="M32" i="1"/>
  <c r="L32" i="1" s="1"/>
  <c r="M33" i="1"/>
  <c r="L33" i="1" s="1"/>
  <c r="M34" i="1"/>
  <c r="L34" i="1" s="1"/>
  <c r="M35" i="1"/>
  <c r="L35" i="1" s="1"/>
  <c r="M36" i="1"/>
  <c r="L36" i="1" s="1"/>
  <c r="M37" i="1"/>
  <c r="L37" i="1" s="1"/>
  <c r="M38" i="1"/>
  <c r="L38" i="1" s="1"/>
  <c r="M39" i="1"/>
  <c r="L39" i="1" s="1"/>
  <c r="M40" i="1"/>
  <c r="L40" i="1" s="1"/>
  <c r="M43" i="1"/>
  <c r="L43" i="1" s="1"/>
  <c r="M44" i="1"/>
  <c r="L44" i="1" s="1"/>
  <c r="M45" i="1"/>
  <c r="L45" i="1" s="1"/>
  <c r="M46" i="1"/>
  <c r="L46" i="1" s="1"/>
  <c r="M47" i="1"/>
  <c r="L47" i="1" s="1"/>
  <c r="M48" i="1"/>
  <c r="L48" i="1" s="1"/>
  <c r="M49" i="1" l="1"/>
  <c r="L49" i="1"/>
  <c r="L23" i="3" l="1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K67" i="1"/>
  <c r="L67" i="1" s="1"/>
  <c r="K66" i="1"/>
  <c r="L66" i="1" s="1"/>
  <c r="K65" i="1"/>
  <c r="L65" i="1" s="1"/>
  <c r="K64" i="1"/>
  <c r="L64" i="1" s="1"/>
  <c r="K63" i="1"/>
  <c r="L63" i="1" s="1"/>
  <c r="K55" i="1"/>
  <c r="L55" i="1" s="1"/>
  <c r="L26" i="3" l="1"/>
  <c r="M68" i="1"/>
  <c r="M57" i="1"/>
  <c r="K57" i="1" l="1"/>
  <c r="L57" i="1"/>
  <c r="K68" i="1" l="1"/>
  <c r="L68" i="1" l="1"/>
</calcChain>
</file>

<file path=xl/sharedStrings.xml><?xml version="1.0" encoding="utf-8"?>
<sst xmlns="http://schemas.openxmlformats.org/spreadsheetml/2006/main" count="251" uniqueCount="179">
  <si>
    <t>Код</t>
  </si>
  <si>
    <t>Направление подготовки (специальность)</t>
  </si>
  <si>
    <t>Направленность образовательной
программы (профиль, специализация)</t>
  </si>
  <si>
    <t>Количество мест</t>
  </si>
  <si>
    <t>Всего</t>
  </si>
  <si>
    <t>Для граждан РФ</t>
  </si>
  <si>
    <t>ГЛ</t>
  </si>
  <si>
    <t>ОЧНАЯ ФОРМА ОБУЧЕНИЯ</t>
  </si>
  <si>
    <t>Прикладная математика и информатика</t>
  </si>
  <si>
    <t>Архитектура</t>
  </si>
  <si>
    <t>Реконструкция и реставрация архитектурного наследия</t>
  </si>
  <si>
    <t>Дизайн архитектурной среды</t>
  </si>
  <si>
    <t>Градостроительство</t>
  </si>
  <si>
    <t>Строительство</t>
  </si>
  <si>
    <t>Промышленное и гражданское строительство</t>
  </si>
  <si>
    <t>Автомобильные дороги</t>
  </si>
  <si>
    <t>Теплогазоснабжение и вентиляция</t>
  </si>
  <si>
    <t>Водоснабжение и водоотведение</t>
  </si>
  <si>
    <t>Строительство уникальных зданий и сооружений</t>
  </si>
  <si>
    <t>Информационные системы и технологии</t>
  </si>
  <si>
    <t>Прикладная информатика</t>
  </si>
  <si>
    <t>Теплоэнергетика и теплотехника</t>
  </si>
  <si>
    <t>Энергообеспечение предприятий</t>
  </si>
  <si>
    <t>Прикладная механика</t>
  </si>
  <si>
    <t>Вычислительная механика и компьютерный инжиниринг</t>
  </si>
  <si>
    <t>Мехатроника и робототехника</t>
  </si>
  <si>
    <t>Проектирование мехатронных, робототехнических систем и комплексов</t>
  </si>
  <si>
    <t>Техносферная безопасность</t>
  </si>
  <si>
    <t>Землеустройство и кадастры</t>
  </si>
  <si>
    <t>Кадастр объектов недвижимости</t>
  </si>
  <si>
    <t>Технология транспортных процессов</t>
  </si>
  <si>
    <t>Автомобильные перевозки и организация движения</t>
  </si>
  <si>
    <t>Эксплуатация транспортно-технологических машин и комплексов</t>
  </si>
  <si>
    <t>Автомобили и автомобильное хозяйство</t>
  </si>
  <si>
    <t>Наземные транспортно-технологические средства</t>
  </si>
  <si>
    <t>Подъемно-транспортные, строительные, дорожные средства и оборудование</t>
  </si>
  <si>
    <t>35.03.10</t>
  </si>
  <si>
    <t>Ландшафтная архитектура</t>
  </si>
  <si>
    <t>38.03.01</t>
  </si>
  <si>
    <t>Экономика</t>
  </si>
  <si>
    <t>Экономика строительства</t>
  </si>
  <si>
    <t>Экономика предпринимательства</t>
  </si>
  <si>
    <t>Экономика недвижимости</t>
  </si>
  <si>
    <t>Экономика инноваций</t>
  </si>
  <si>
    <t>Ценообразование и сметное нормирование</t>
  </si>
  <si>
    <t>38.03.02</t>
  </si>
  <si>
    <t>Менеджмент</t>
  </si>
  <si>
    <t>Менеджмент организации инвестиционно-строительной сферы</t>
  </si>
  <si>
    <t>Логистика в строительстве</t>
  </si>
  <si>
    <t>Маркетинг в строительстве</t>
  </si>
  <si>
    <t>Кадровый менеджмент</t>
  </si>
  <si>
    <t>38.05.01</t>
  </si>
  <si>
    <t>Экономическая безопасность</t>
  </si>
  <si>
    <t>Финансово-аналитическое обеспечение экономической безопасности хозяйствующих субъектов и организаций</t>
  </si>
  <si>
    <t>40.03.01</t>
  </si>
  <si>
    <t>Юриспруденция</t>
  </si>
  <si>
    <t>40.05.03</t>
  </si>
  <si>
    <t>Судебная экспертиза</t>
  </si>
  <si>
    <t>Экономические экспертизы</t>
  </si>
  <si>
    <t>Инженерно-технические экспертизы</t>
  </si>
  <si>
    <t>54.03.01</t>
  </si>
  <si>
    <t>Дизайн</t>
  </si>
  <si>
    <t>Дизайн среды</t>
  </si>
  <si>
    <t>54.05.03</t>
  </si>
  <si>
    <t>Графика</t>
  </si>
  <si>
    <t>Художник-график (искусство графики и плаката)</t>
  </si>
  <si>
    <t>ИТОГО</t>
  </si>
  <si>
    <t>ОЧНО-ЗАОЧНАЯ ФОРМА ОБУЧЕНИЯ</t>
  </si>
  <si>
    <t>ЗАОЧНАЯ ФОРМА ОБУЧЕНИЯ</t>
  </si>
  <si>
    <t>Направление подготовки</t>
  </si>
  <si>
    <t>Направленность образовательной
программы (профиль)</t>
  </si>
  <si>
    <t>ОЧНАЯ ФОРМА ОБУЧЕНИЯ (период обучения 2 года)</t>
  </si>
  <si>
    <t>Информационные технологии и математическое моделирование в строительстве</t>
  </si>
  <si>
    <t>Архитектурное проектирование зданий и сооружений</t>
  </si>
  <si>
    <t>Реконструкция и реставрация памятников архитектурного наследия</t>
  </si>
  <si>
    <t>Дизайн городской среды и интерьера</t>
  </si>
  <si>
    <t>Градостроительство, районная планировка, планировка сельских населённых пунктов</t>
  </si>
  <si>
    <t>Проектирование железобетонных и каменных конструкций (ЖБК)</t>
  </si>
  <si>
    <t>Проектирование металлических и деревянных конструкций (МДК)</t>
  </si>
  <si>
    <t>Технологии строительства (ТСП)</t>
  </si>
  <si>
    <t>Организация строительства (ОС)</t>
  </si>
  <si>
    <t>Геотехника</t>
  </si>
  <si>
    <t>Производство строительных материалов, изделий и конструкций</t>
  </si>
  <si>
    <t>Вычислительная механика технических систем</t>
  </si>
  <si>
    <t>Управление кадастровой деятельностью</t>
  </si>
  <si>
    <t>Транспортная логистика и интеллектуальные транспортные системы</t>
  </si>
  <si>
    <t xml:space="preserve">  </t>
  </si>
  <si>
    <t>Наземные транспортно-технологические комплексы</t>
  </si>
  <si>
    <t>Автотранспортные средства, строительные и дорожные машины</t>
  </si>
  <si>
    <t>Управление технической эксплуатацией автотранспортных средств</t>
  </si>
  <si>
    <t>Шифр группы научных спец-тей</t>
  </si>
  <si>
    <t>Наименование группы научных специальностей</t>
  </si>
  <si>
    <t>Шифр научной специальности</t>
  </si>
  <si>
    <t>Наименование научной специальности</t>
  </si>
  <si>
    <t>1.2</t>
  </si>
  <si>
    <t>Компьютерные науки и информатика</t>
  </si>
  <si>
    <t>1.2.2</t>
  </si>
  <si>
    <t>Математическое моделирование, численные методы и комплексы программ</t>
  </si>
  <si>
    <t>2.1</t>
  </si>
  <si>
    <t xml:space="preserve">Строительство и
архитектура
</t>
  </si>
  <si>
    <t>2.1.1</t>
  </si>
  <si>
    <t>Строительные конструкции, здания и сооружения</t>
  </si>
  <si>
    <t>2.1.2</t>
  </si>
  <si>
    <t>Основания и фундаменты, подземные сооружения</t>
  </si>
  <si>
    <t>2.1.3</t>
  </si>
  <si>
    <t>Теплоснабжение, вентиляция, кондиционирование воздуха, газоснабжение и освещение</t>
  </si>
  <si>
    <t>2.1.4</t>
  </si>
  <si>
    <t>Водоснабжение, канализация, строительные системы охраны водных ресурсов</t>
  </si>
  <si>
    <t>2.1.5</t>
  </si>
  <si>
    <t>Строительные материалы и изделия</t>
  </si>
  <si>
    <t>2.1.7</t>
  </si>
  <si>
    <t>Технология и организация строительства</t>
  </si>
  <si>
    <t>2.1.8</t>
  </si>
  <si>
    <t>Проектирование и строительство дорог, метрополитенов, аэродромов, мостов и транспортных тоннелей</t>
  </si>
  <si>
    <t>2.1.9</t>
  </si>
  <si>
    <t>Строительная механика</t>
  </si>
  <si>
    <t>2.1.11</t>
  </si>
  <si>
    <t>Теория и история архитектуры, реставрация и реконструкция историко-архитектурного наследия</t>
  </si>
  <si>
    <t>2.1.12</t>
  </si>
  <si>
    <t>Архитектура зданий и сооружений. Творческие концепции архитектурной деятельности</t>
  </si>
  <si>
    <t>2.1.13</t>
  </si>
  <si>
    <t>Градостроительство, планировка сельских населенных пунктов</t>
  </si>
  <si>
    <t>2.5</t>
  </si>
  <si>
    <t>Машиностроение</t>
  </si>
  <si>
    <t>2.5.11</t>
  </si>
  <si>
    <t>Наземные транспортно-технологические средства и комплексы</t>
  </si>
  <si>
    <t>2.9</t>
  </si>
  <si>
    <t>Транспортные системы</t>
  </si>
  <si>
    <t>2.9.5</t>
  </si>
  <si>
    <t>Эксплуатация автомобильного транспорта</t>
  </si>
  <si>
    <t>5.2</t>
  </si>
  <si>
    <t>5.2.3</t>
  </si>
  <si>
    <t>Региональная и отраслевая экономика</t>
  </si>
  <si>
    <t>5.2.6</t>
  </si>
  <si>
    <t>Количество мест для приема в 2025 г. 
на обучение по программам магистратуры 
 (бюджетные места, места по договорам об оказании платных образовательных услуг)</t>
  </si>
  <si>
    <r>
      <rPr>
        <b/>
        <sz val="14"/>
        <rFont val="Times New Roman"/>
        <family val="1"/>
        <charset val="204"/>
      </rPr>
      <t>УТВЕРЖДАЮ</t>
    </r>
    <r>
      <rPr>
        <sz val="14"/>
        <rFont val="Times New Roman"/>
        <family val="1"/>
        <charset val="204"/>
      </rPr>
      <t xml:space="preserve">
Ректор СПбГАСУ
_____________Е.И. Рыбнов
_____ ____________ 2025 г.</t>
    </r>
  </si>
  <si>
    <t>Количество мест для приема в 2025 г. 
на обучение по программам бакалавриата и программам специалитета 
 (бюджетные места, места по договорам об оказании платных образовательных услуг)</t>
  </si>
  <si>
    <t>Строительство мостов и тоннелей</t>
  </si>
  <si>
    <t>Строительство подземных сооружений</t>
  </si>
  <si>
    <t>Строительство высотных и большепролетных зданий и сооружений</t>
  </si>
  <si>
    <t>Природообустройство и водопользование</t>
  </si>
  <si>
    <t>Инженерная экология</t>
  </si>
  <si>
    <t>Прикладная геодезия</t>
  </si>
  <si>
    <t>Геодезия в строительстве и архитектуре</t>
  </si>
  <si>
    <t>Электроэнергетика и электротехника</t>
  </si>
  <si>
    <t>Электрооборудование и системы автоматизации городской инфраструктуры</t>
  </si>
  <si>
    <t>Бизнес-информатика</t>
  </si>
  <si>
    <t>Электрообеспечение и автоматика зданий</t>
  </si>
  <si>
    <t>38.03.05</t>
  </si>
  <si>
    <t>Бизнес-аналитика</t>
  </si>
  <si>
    <t>5.6.6</t>
  </si>
  <si>
    <t>История науки и техники</t>
  </si>
  <si>
    <t>Граждане РФ</t>
  </si>
  <si>
    <t xml:space="preserve"> ГЛ</t>
  </si>
  <si>
    <t>Места в пределах целевой квоты</t>
  </si>
  <si>
    <t>Комитет по транспорту - 2</t>
  </si>
  <si>
    <t>Информаионные системы и технологии</t>
  </si>
  <si>
    <t>Подъемно-транспортные, строительные и дорожные средства и оборудование</t>
  </si>
  <si>
    <t>Финансово-аналитическое обеспечение экономической безопасности хозяйствующих субъектов организации</t>
  </si>
  <si>
    <t>АО "Производственное объединение "Баррикада" -1</t>
  </si>
  <si>
    <r>
      <t xml:space="preserve">Количество мест для приема в 2025 г. 
на обучение по программам подготовки научных и научно-педагогических кадров в аспирантуре 
(бюджетные места, места по договорам об оказании платных образовательных услуг)
</t>
    </r>
    <r>
      <rPr>
        <b/>
        <sz val="4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ОЧНАЯ ФОРМА ОБУЧЕНИЯ</t>
    </r>
  </si>
  <si>
    <t>Бюджет</t>
  </si>
  <si>
    <t>По договору</t>
  </si>
  <si>
    <t>Основные места</t>
  </si>
  <si>
    <t>ГУП "Водоканал Санкт-Петербурга" - 10</t>
  </si>
  <si>
    <r>
      <rPr>
        <b/>
        <sz val="8"/>
        <color rgb="FF000000"/>
        <rFont val="Times New Roman"/>
        <family val="1"/>
        <charset val="204"/>
      </rPr>
      <t>Всего мест - 14</t>
    </r>
    <r>
      <rPr>
        <sz val="8"/>
        <color rgb="FF000000"/>
        <rFont val="Times New Roman"/>
        <family val="1"/>
        <charset val="204"/>
      </rPr>
      <t xml:space="preserve">                                АО "Производственное объединение "Баррикада" - 1; ООО "Пикалевский глинозёмный завод" - 2;       АО "Концерн Титан-2" - 4;   АО "Атомэнергопроект" - 2; ГУП "Водоканал Санкт-Петербурга" - 5</t>
    </r>
  </si>
  <si>
    <t>На места в пределах целевой квоты</t>
  </si>
  <si>
    <t>Иностранные граждане</t>
  </si>
  <si>
    <t>Управление федеральной налоговой службы по Санкт-Петербургу - 1</t>
  </si>
  <si>
    <t>АО "Концерн ТИТАН-2" - 1</t>
  </si>
  <si>
    <t>ВСЕГО</t>
  </si>
  <si>
    <t>В том числе целевая квота, всего</t>
  </si>
  <si>
    <t>В том числе
детализированная
Целевая квота                      (из общего количества целевых мест)</t>
  </si>
  <si>
    <t>В том числе для иностранных граждан</t>
  </si>
  <si>
    <t>В том числе
особая квота</t>
  </si>
  <si>
    <t>В том числе
отдельная квота</t>
  </si>
  <si>
    <r>
      <rPr>
        <b/>
        <sz val="8"/>
        <color rgb="FF000000"/>
        <rFont val="Times New Roman"/>
        <family val="1"/>
        <charset val="204"/>
      </rPr>
      <t xml:space="preserve">Всего мест - 6                                  </t>
    </r>
    <r>
      <rPr>
        <sz val="8"/>
        <color rgb="FF000000"/>
        <rFont val="Times New Roman"/>
        <family val="1"/>
        <charset val="204"/>
      </rPr>
      <t xml:space="preserve"> АО "Концерн Титан-2",                  АО "Атомэнергопроект"</t>
    </r>
  </si>
  <si>
    <t>В том числе
детализированная
целевая квота                      (из общего количества целевых мест)</t>
  </si>
  <si>
    <t>Целевая квота,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</si>
</sst>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4" fillId="0" borderId="0"/>
    <xf numFmtId="0" fontId="14" fillId="0" borderId="0"/>
  </cellStyleXfs>
  <cellXfs count="175">
    <xf numFmtId="0" fontId="0" fillId="0" borderId="0" xfId="0"/>
    <xf numFmtId="0" fontId="0" fillId="0" borderId="0" xfId="0" applyAlignment="1">
      <alignment vertical="top"/>
    </xf>
    <xf numFmtId="0" fontId="6" fillId="0" borderId="0" xfId="2"/>
    <xf numFmtId="0" fontId="6" fillId="0" borderId="0" xfId="2" applyAlignment="1">
      <alignment wrapText="1"/>
    </xf>
    <xf numFmtId="0" fontId="7" fillId="2" borderId="0" xfId="2" applyFont="1" applyFill="1" applyAlignment="1">
      <alignment horizontal="left" vertical="center" wrapText="1"/>
    </xf>
    <xf numFmtId="0" fontId="9" fillId="2" borderId="0" xfId="2" applyFont="1" applyFill="1" applyAlignment="1">
      <alignment horizontal="right" vertical="center" wrapText="1"/>
    </xf>
    <xf numFmtId="0" fontId="7" fillId="2" borderId="0" xfId="2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" fillId="0" borderId="0" xfId="1" applyFont="1" applyAlignment="1">
      <alignment vertical="top" wrapText="1"/>
    </xf>
    <xf numFmtId="0" fontId="12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3" borderId="0" xfId="0" applyFont="1" applyFill="1"/>
    <xf numFmtId="164" fontId="7" fillId="0" borderId="1" xfId="2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top" wrapText="1"/>
    </xf>
    <xf numFmtId="0" fontId="19" fillId="0" borderId="1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6" fillId="0" borderId="0" xfId="2" applyFill="1"/>
    <xf numFmtId="0" fontId="9" fillId="0" borderId="1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 wrapText="1"/>
    </xf>
    <xf numFmtId="164" fontId="7" fillId="0" borderId="9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right" vertical="center" wrapText="1"/>
    </xf>
    <xf numFmtId="0" fontId="9" fillId="0" borderId="2" xfId="2" applyFont="1" applyBorder="1" applyAlignment="1">
      <alignment horizontal="right" vertical="center" wrapText="1"/>
    </xf>
    <xf numFmtId="0" fontId="9" fillId="0" borderId="3" xfId="2" applyFont="1" applyBorder="1" applyAlignment="1">
      <alignment horizontal="right" vertical="center" wrapText="1"/>
    </xf>
    <xf numFmtId="0" fontId="9" fillId="0" borderId="4" xfId="2" applyFont="1" applyBorder="1" applyAlignment="1">
      <alignment horizontal="right" vertical="center" wrapText="1"/>
    </xf>
    <xf numFmtId="164" fontId="7" fillId="0" borderId="5" xfId="2" applyNumberFormat="1" applyFont="1" applyBorder="1" applyAlignment="1">
      <alignment horizontal="center" vertical="center" wrapText="1"/>
    </xf>
    <xf numFmtId="164" fontId="7" fillId="0" borderId="9" xfId="2" applyNumberFormat="1" applyFont="1" applyBorder="1" applyAlignment="1">
      <alignment horizontal="center" vertical="center" wrapText="1"/>
    </xf>
    <xf numFmtId="164" fontId="7" fillId="0" borderId="6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/>
    </xf>
    <xf numFmtId="0" fontId="17" fillId="2" borderId="1" xfId="2" applyFont="1" applyFill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2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7" xfId="5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17" fillId="0" borderId="14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0" fontId="17" fillId="0" borderId="13" xfId="2" applyFont="1" applyBorder="1" applyAlignment="1">
      <alignment horizontal="center"/>
    </xf>
  </cellXfs>
  <cellStyles count="7">
    <cellStyle name="Гиперссылка" xfId="1" builtinId="8"/>
    <cellStyle name="Обычный" xfId="0" builtinId="0"/>
    <cellStyle name="Обычный 10" xfId="4" xr:uid="{00000000-0005-0000-0000-000002000000}"/>
    <cellStyle name="Обычный 2" xfId="2" xr:uid="{00000000-0005-0000-0000-000003000000}"/>
    <cellStyle name="Обычный 2 2" xfId="5" xr:uid="{00000000-0005-0000-0000-000004000000}"/>
    <cellStyle name="Обычный 5" xfId="6" xr:uid="{00000000-0005-0000-0000-000005000000}"/>
    <cellStyle name="Пояснение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view="pageBreakPreview" topLeftCell="A26" zoomScale="85" zoomScaleNormal="100" zoomScaleSheetLayoutView="85" workbookViewId="0">
      <selection activeCell="G12" sqref="G12:H15"/>
    </sheetView>
  </sheetViews>
  <sheetFormatPr defaultRowHeight="15" x14ac:dyDescent="0.25"/>
  <cols>
    <col min="1" max="1" width="10.140625" style="2" customWidth="1"/>
    <col min="2" max="2" width="31.140625" style="2" customWidth="1"/>
    <col min="3" max="3" width="36.28515625" style="2" customWidth="1"/>
    <col min="4" max="4" width="13.42578125" style="2" bestFit="1" customWidth="1"/>
    <col min="5" max="6" width="9" style="2" customWidth="1"/>
    <col min="7" max="7" width="10.42578125" style="2" customWidth="1"/>
    <col min="8" max="8" width="3.85546875" style="2" customWidth="1"/>
    <col min="9" max="9" width="8.5703125" style="2" customWidth="1"/>
    <col min="10" max="10" width="11.85546875" style="2" customWidth="1"/>
    <col min="11" max="11" width="9" style="2" customWidth="1"/>
    <col min="12" max="12" width="12.85546875" style="2" customWidth="1"/>
    <col min="13" max="13" width="19.7109375" style="2" customWidth="1"/>
    <col min="14" max="14" width="11.140625" style="2" hidden="1" customWidth="1"/>
    <col min="15" max="15" width="7.5703125" style="2" hidden="1" customWidth="1"/>
    <col min="16" max="16384" width="9.140625" style="2"/>
  </cols>
  <sheetData>
    <row r="1" spans="1:16" customFormat="1" ht="86.25" hidden="1" customHeight="1" x14ac:dyDescent="0.25">
      <c r="A1" s="126" t="s">
        <v>135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"/>
    </row>
    <row r="2" spans="1:16" customFormat="1" ht="65.25" customHeight="1" x14ac:dyDescent="0.25">
      <c r="A2" s="127" t="s">
        <v>136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25.5" customHeight="1" x14ac:dyDescent="0.25">
      <c r="A3" s="131" t="s">
        <v>0</v>
      </c>
      <c r="B3" s="131" t="s">
        <v>1</v>
      </c>
      <c r="C3" s="131" t="s">
        <v>2</v>
      </c>
      <c r="D3" s="129" t="s">
        <v>161</v>
      </c>
      <c r="E3" s="129"/>
      <c r="F3" s="129"/>
      <c r="G3" s="129"/>
      <c r="H3" s="129"/>
      <c r="I3" s="129"/>
      <c r="J3" s="129"/>
      <c r="K3" s="103" t="s">
        <v>162</v>
      </c>
      <c r="L3" s="103"/>
      <c r="M3" s="103"/>
      <c r="N3" s="103"/>
      <c r="O3" s="104" t="s">
        <v>170</v>
      </c>
    </row>
    <row r="4" spans="1:16" ht="15" customHeight="1" x14ac:dyDescent="0.25">
      <c r="A4" s="131"/>
      <c r="B4" s="131"/>
      <c r="C4" s="131"/>
      <c r="D4" s="128" t="s">
        <v>170</v>
      </c>
      <c r="E4" s="103" t="s">
        <v>174</v>
      </c>
      <c r="F4" s="103" t="s">
        <v>175</v>
      </c>
      <c r="G4" s="130" t="s">
        <v>154</v>
      </c>
      <c r="H4" s="130"/>
      <c r="I4" s="130"/>
      <c r="J4" s="130"/>
      <c r="K4" s="128" t="s">
        <v>170</v>
      </c>
      <c r="L4" s="103" t="s">
        <v>5</v>
      </c>
      <c r="M4" s="103" t="s">
        <v>173</v>
      </c>
      <c r="N4" s="86"/>
      <c r="O4" s="105"/>
    </row>
    <row r="5" spans="1:16" ht="65.25" customHeight="1" x14ac:dyDescent="0.25">
      <c r="A5" s="131"/>
      <c r="B5" s="131"/>
      <c r="C5" s="131"/>
      <c r="D5" s="128"/>
      <c r="E5" s="103"/>
      <c r="F5" s="103"/>
      <c r="G5" s="103" t="s">
        <v>171</v>
      </c>
      <c r="H5" s="103"/>
      <c r="I5" s="103" t="s">
        <v>172</v>
      </c>
      <c r="J5" s="103"/>
      <c r="K5" s="128"/>
      <c r="L5" s="103"/>
      <c r="M5" s="103"/>
      <c r="N5" s="87" t="s">
        <v>6</v>
      </c>
      <c r="O5" s="106"/>
    </row>
    <row r="6" spans="1:16" ht="15.75" x14ac:dyDescent="0.25">
      <c r="A6" s="107" t="s">
        <v>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1:16" ht="42.75" customHeight="1" x14ac:dyDescent="0.25">
      <c r="A7" s="49">
        <v>37316</v>
      </c>
      <c r="B7" s="46" t="s">
        <v>8</v>
      </c>
      <c r="C7" s="46" t="s">
        <v>8</v>
      </c>
      <c r="D7" s="21">
        <v>54</v>
      </c>
      <c r="E7" s="17">
        <v>6</v>
      </c>
      <c r="F7" s="17">
        <v>6</v>
      </c>
      <c r="G7" s="97">
        <v>5</v>
      </c>
      <c r="H7" s="98"/>
      <c r="I7" s="132" t="s">
        <v>168</v>
      </c>
      <c r="J7" s="133"/>
      <c r="K7" s="21">
        <v>36</v>
      </c>
      <c r="L7" s="17">
        <f t="shared" ref="L7:L23" si="0">K7-M7-N7</f>
        <v>34</v>
      </c>
      <c r="M7" s="17">
        <v>2</v>
      </c>
      <c r="N7" s="17"/>
      <c r="O7" s="85">
        <f>D7+K7</f>
        <v>90</v>
      </c>
    </row>
    <row r="8" spans="1:16" ht="18.75" customHeight="1" x14ac:dyDescent="0.25">
      <c r="A8" s="49">
        <v>36957</v>
      </c>
      <c r="B8" s="46" t="s">
        <v>9</v>
      </c>
      <c r="C8" s="46" t="s">
        <v>9</v>
      </c>
      <c r="D8" s="21">
        <v>60</v>
      </c>
      <c r="E8" s="17">
        <v>6</v>
      </c>
      <c r="F8" s="17">
        <v>6</v>
      </c>
      <c r="G8" s="97">
        <v>6</v>
      </c>
      <c r="H8" s="98"/>
      <c r="I8" s="134" t="s">
        <v>169</v>
      </c>
      <c r="J8" s="135"/>
      <c r="K8" s="21">
        <v>60</v>
      </c>
      <c r="L8" s="17">
        <f t="shared" si="0"/>
        <v>54</v>
      </c>
      <c r="M8" s="17">
        <v>6</v>
      </c>
      <c r="N8" s="17"/>
      <c r="O8" s="85">
        <f t="shared" ref="O8:O48" si="1">D8+K8</f>
        <v>120</v>
      </c>
    </row>
    <row r="9" spans="1:16" ht="31.5" x14ac:dyDescent="0.25">
      <c r="A9" s="49">
        <v>37322</v>
      </c>
      <c r="B9" s="46" t="s">
        <v>10</v>
      </c>
      <c r="C9" s="46" t="s">
        <v>10</v>
      </c>
      <c r="D9" s="21">
        <v>45</v>
      </c>
      <c r="E9" s="17">
        <v>5</v>
      </c>
      <c r="F9" s="17">
        <v>5</v>
      </c>
      <c r="G9" s="97">
        <v>2</v>
      </c>
      <c r="H9" s="98"/>
      <c r="I9" s="97">
        <v>0</v>
      </c>
      <c r="J9" s="98"/>
      <c r="K9" s="21">
        <v>75</v>
      </c>
      <c r="L9" s="17">
        <f t="shared" si="0"/>
        <v>67</v>
      </c>
      <c r="M9" s="17">
        <f t="shared" ref="M9:M48" si="2">ROUNDUP(K9*0.1,0)</f>
        <v>8</v>
      </c>
      <c r="N9" s="17"/>
      <c r="O9" s="85">
        <f t="shared" si="1"/>
        <v>120</v>
      </c>
    </row>
    <row r="10" spans="1:16" ht="15.75" x14ac:dyDescent="0.25">
      <c r="A10" s="49">
        <v>37687</v>
      </c>
      <c r="B10" s="46" t="s">
        <v>11</v>
      </c>
      <c r="C10" s="46" t="s">
        <v>11</v>
      </c>
      <c r="D10" s="21">
        <v>30</v>
      </c>
      <c r="E10" s="17">
        <v>3</v>
      </c>
      <c r="F10" s="17">
        <v>3</v>
      </c>
      <c r="G10" s="97">
        <v>2</v>
      </c>
      <c r="H10" s="98"/>
      <c r="I10" s="97">
        <v>0</v>
      </c>
      <c r="J10" s="98"/>
      <c r="K10" s="21">
        <v>60</v>
      </c>
      <c r="L10" s="17">
        <f t="shared" si="0"/>
        <v>54</v>
      </c>
      <c r="M10" s="17">
        <v>6</v>
      </c>
      <c r="N10" s="17"/>
      <c r="O10" s="85">
        <f t="shared" si="1"/>
        <v>90</v>
      </c>
    </row>
    <row r="11" spans="1:16" ht="15.75" x14ac:dyDescent="0.25">
      <c r="A11" s="49">
        <v>38053</v>
      </c>
      <c r="B11" s="46" t="s">
        <v>12</v>
      </c>
      <c r="C11" s="46" t="s">
        <v>12</v>
      </c>
      <c r="D11" s="21">
        <v>45</v>
      </c>
      <c r="E11" s="17">
        <v>5</v>
      </c>
      <c r="F11" s="17">
        <v>5</v>
      </c>
      <c r="G11" s="97">
        <v>7</v>
      </c>
      <c r="H11" s="98"/>
      <c r="I11" s="97">
        <v>0</v>
      </c>
      <c r="J11" s="98"/>
      <c r="K11" s="21">
        <v>75</v>
      </c>
      <c r="L11" s="17">
        <f t="shared" si="0"/>
        <v>67</v>
      </c>
      <c r="M11" s="17">
        <f t="shared" si="2"/>
        <v>8</v>
      </c>
      <c r="N11" s="17"/>
      <c r="O11" s="85">
        <f t="shared" si="1"/>
        <v>120</v>
      </c>
    </row>
    <row r="12" spans="1:16" s="80" customFormat="1" ht="118.5" customHeight="1" x14ac:dyDescent="0.25">
      <c r="A12" s="111">
        <v>36958</v>
      </c>
      <c r="B12" s="141" t="s">
        <v>13</v>
      </c>
      <c r="C12" s="77" t="s">
        <v>14</v>
      </c>
      <c r="D12" s="78">
        <v>363</v>
      </c>
      <c r="E12" s="79">
        <v>37</v>
      </c>
      <c r="F12" s="79">
        <v>37</v>
      </c>
      <c r="G12" s="124">
        <v>36</v>
      </c>
      <c r="H12" s="125"/>
      <c r="I12" s="145" t="s">
        <v>165</v>
      </c>
      <c r="J12" s="146"/>
      <c r="K12" s="78">
        <v>237</v>
      </c>
      <c r="L12" s="79">
        <f t="shared" si="0"/>
        <v>213</v>
      </c>
      <c r="M12" s="79">
        <f t="shared" si="2"/>
        <v>24</v>
      </c>
      <c r="N12" s="79"/>
      <c r="O12" s="85">
        <f t="shared" si="1"/>
        <v>600</v>
      </c>
    </row>
    <row r="13" spans="1:16" s="80" customFormat="1" ht="15.75" x14ac:dyDescent="0.25">
      <c r="A13" s="112"/>
      <c r="B13" s="142"/>
      <c r="C13" s="77" t="s">
        <v>15</v>
      </c>
      <c r="D13" s="81">
        <v>50</v>
      </c>
      <c r="E13" s="79">
        <v>5</v>
      </c>
      <c r="F13" s="79">
        <v>5</v>
      </c>
      <c r="G13" s="124">
        <v>3</v>
      </c>
      <c r="H13" s="125"/>
      <c r="I13" s="124">
        <v>0</v>
      </c>
      <c r="J13" s="125"/>
      <c r="K13" s="78">
        <v>100</v>
      </c>
      <c r="L13" s="79">
        <f t="shared" si="0"/>
        <v>90</v>
      </c>
      <c r="M13" s="79">
        <f t="shared" si="2"/>
        <v>10</v>
      </c>
      <c r="N13" s="79"/>
      <c r="O13" s="85">
        <f t="shared" si="1"/>
        <v>150</v>
      </c>
    </row>
    <row r="14" spans="1:16" s="80" customFormat="1" ht="15.75" x14ac:dyDescent="0.25">
      <c r="A14" s="112"/>
      <c r="B14" s="142"/>
      <c r="C14" s="77" t="s">
        <v>16</v>
      </c>
      <c r="D14" s="81">
        <v>50</v>
      </c>
      <c r="E14" s="79">
        <v>5</v>
      </c>
      <c r="F14" s="79">
        <v>5</v>
      </c>
      <c r="G14" s="124">
        <v>2</v>
      </c>
      <c r="H14" s="125"/>
      <c r="I14" s="124">
        <v>0</v>
      </c>
      <c r="J14" s="125"/>
      <c r="K14" s="78">
        <v>100</v>
      </c>
      <c r="L14" s="79">
        <f t="shared" si="0"/>
        <v>90</v>
      </c>
      <c r="M14" s="79">
        <f t="shared" si="2"/>
        <v>10</v>
      </c>
      <c r="N14" s="82"/>
      <c r="O14" s="85">
        <f t="shared" si="1"/>
        <v>150</v>
      </c>
    </row>
    <row r="15" spans="1:16" s="80" customFormat="1" ht="32.25" customHeight="1" x14ac:dyDescent="0.25">
      <c r="A15" s="113"/>
      <c r="B15" s="143"/>
      <c r="C15" s="77" t="s">
        <v>17</v>
      </c>
      <c r="D15" s="81">
        <v>50</v>
      </c>
      <c r="E15" s="79">
        <v>5</v>
      </c>
      <c r="F15" s="79">
        <v>5</v>
      </c>
      <c r="G15" s="124">
        <v>10</v>
      </c>
      <c r="H15" s="125"/>
      <c r="I15" s="145" t="s">
        <v>164</v>
      </c>
      <c r="J15" s="146"/>
      <c r="K15" s="78">
        <v>100</v>
      </c>
      <c r="L15" s="79">
        <f t="shared" si="0"/>
        <v>90</v>
      </c>
      <c r="M15" s="79">
        <f t="shared" si="2"/>
        <v>10</v>
      </c>
      <c r="N15" s="82"/>
      <c r="O15" s="85">
        <f t="shared" si="1"/>
        <v>150</v>
      </c>
    </row>
    <row r="16" spans="1:16" ht="31.5" x14ac:dyDescent="0.25">
      <c r="A16" s="118">
        <v>37019</v>
      </c>
      <c r="B16" s="62" t="s">
        <v>18</v>
      </c>
      <c r="C16" s="46" t="s">
        <v>138</v>
      </c>
      <c r="D16" s="57">
        <v>21</v>
      </c>
      <c r="E16" s="17">
        <v>3</v>
      </c>
      <c r="F16" s="17">
        <v>3</v>
      </c>
      <c r="G16" s="97">
        <v>0</v>
      </c>
      <c r="H16" s="98"/>
      <c r="I16" s="97">
        <v>0</v>
      </c>
      <c r="J16" s="98"/>
      <c r="K16" s="21">
        <v>39</v>
      </c>
      <c r="L16" s="17">
        <f t="shared" si="0"/>
        <v>35</v>
      </c>
      <c r="M16" s="17">
        <f t="shared" ref="M16:M18" si="3">ROUNDUP(K16*0.1,0)</f>
        <v>4</v>
      </c>
      <c r="N16" s="18"/>
      <c r="O16" s="85">
        <f t="shared" si="1"/>
        <v>60</v>
      </c>
    </row>
    <row r="17" spans="1:15" ht="47.25" x14ac:dyDescent="0.25">
      <c r="A17" s="119"/>
      <c r="B17" s="62" t="s">
        <v>18</v>
      </c>
      <c r="C17" s="46" t="s">
        <v>139</v>
      </c>
      <c r="D17" s="57">
        <v>21</v>
      </c>
      <c r="E17" s="17">
        <v>3</v>
      </c>
      <c r="F17" s="17">
        <v>3</v>
      </c>
      <c r="G17" s="97">
        <v>6</v>
      </c>
      <c r="H17" s="98"/>
      <c r="I17" s="132" t="s">
        <v>176</v>
      </c>
      <c r="J17" s="133"/>
      <c r="K17" s="21">
        <v>39</v>
      </c>
      <c r="L17" s="17">
        <f t="shared" si="0"/>
        <v>35</v>
      </c>
      <c r="M17" s="17">
        <f t="shared" si="3"/>
        <v>4</v>
      </c>
      <c r="N17" s="18"/>
      <c r="O17" s="85">
        <f t="shared" si="1"/>
        <v>60</v>
      </c>
    </row>
    <row r="18" spans="1:15" ht="31.5" x14ac:dyDescent="0.25">
      <c r="A18" s="120"/>
      <c r="B18" s="62" t="s">
        <v>18</v>
      </c>
      <c r="C18" s="46" t="s">
        <v>137</v>
      </c>
      <c r="D18" s="57">
        <v>20</v>
      </c>
      <c r="E18" s="17">
        <v>2</v>
      </c>
      <c r="F18" s="17">
        <v>2</v>
      </c>
      <c r="G18" s="97">
        <v>0</v>
      </c>
      <c r="H18" s="98"/>
      <c r="I18" s="97">
        <v>0</v>
      </c>
      <c r="J18" s="98"/>
      <c r="K18" s="21">
        <v>40</v>
      </c>
      <c r="L18" s="17">
        <f t="shared" si="0"/>
        <v>36</v>
      </c>
      <c r="M18" s="17">
        <f t="shared" si="3"/>
        <v>4</v>
      </c>
      <c r="N18" s="18"/>
      <c r="O18" s="85">
        <f t="shared" si="1"/>
        <v>60</v>
      </c>
    </row>
    <row r="19" spans="1:15" ht="31.5" x14ac:dyDescent="0.25">
      <c r="A19" s="49">
        <v>37324</v>
      </c>
      <c r="B19" s="46" t="s">
        <v>19</v>
      </c>
      <c r="C19" s="47" t="s">
        <v>19</v>
      </c>
      <c r="D19" s="21">
        <v>0</v>
      </c>
      <c r="E19" s="17">
        <v>0</v>
      </c>
      <c r="F19" s="17">
        <v>0</v>
      </c>
      <c r="G19" s="97">
        <v>0</v>
      </c>
      <c r="H19" s="98"/>
      <c r="I19" s="97">
        <v>0</v>
      </c>
      <c r="J19" s="98"/>
      <c r="K19" s="21">
        <v>60</v>
      </c>
      <c r="L19" s="17">
        <f t="shared" si="0"/>
        <v>54</v>
      </c>
      <c r="M19" s="17">
        <f t="shared" si="2"/>
        <v>6</v>
      </c>
      <c r="N19" s="17">
        <v>0</v>
      </c>
      <c r="O19" s="85">
        <f t="shared" si="1"/>
        <v>60</v>
      </c>
    </row>
    <row r="20" spans="1:15" ht="15.75" x14ac:dyDescent="0.25">
      <c r="A20" s="50">
        <v>37689</v>
      </c>
      <c r="B20" s="19" t="s">
        <v>20</v>
      </c>
      <c r="C20" s="47" t="s">
        <v>20</v>
      </c>
      <c r="D20" s="21">
        <v>0</v>
      </c>
      <c r="E20" s="17">
        <v>0</v>
      </c>
      <c r="F20" s="17">
        <v>0</v>
      </c>
      <c r="G20" s="97">
        <v>0</v>
      </c>
      <c r="H20" s="98"/>
      <c r="I20" s="97">
        <v>0</v>
      </c>
      <c r="J20" s="98"/>
      <c r="K20" s="21">
        <v>60</v>
      </c>
      <c r="L20" s="17">
        <f t="shared" si="0"/>
        <v>54</v>
      </c>
      <c r="M20" s="17">
        <f t="shared" si="2"/>
        <v>6</v>
      </c>
      <c r="N20" s="17">
        <v>0</v>
      </c>
      <c r="O20" s="85">
        <f t="shared" si="1"/>
        <v>60</v>
      </c>
    </row>
    <row r="21" spans="1:15" ht="31.5" x14ac:dyDescent="0.25">
      <c r="A21" s="50">
        <v>36963</v>
      </c>
      <c r="B21" s="19" t="s">
        <v>21</v>
      </c>
      <c r="C21" s="47" t="s">
        <v>22</v>
      </c>
      <c r="D21" s="21">
        <v>0</v>
      </c>
      <c r="E21" s="17">
        <v>0</v>
      </c>
      <c r="F21" s="17">
        <v>0</v>
      </c>
      <c r="G21" s="97">
        <v>0</v>
      </c>
      <c r="H21" s="98"/>
      <c r="I21" s="97">
        <v>0</v>
      </c>
      <c r="J21" s="98"/>
      <c r="K21" s="21">
        <v>60</v>
      </c>
      <c r="L21" s="17">
        <f t="shared" si="0"/>
        <v>54</v>
      </c>
      <c r="M21" s="17">
        <f t="shared" si="2"/>
        <v>6</v>
      </c>
      <c r="N21" s="17">
        <v>0</v>
      </c>
      <c r="O21" s="85">
        <f t="shared" si="1"/>
        <v>60</v>
      </c>
    </row>
    <row r="22" spans="1:15" ht="31.5" x14ac:dyDescent="0.25">
      <c r="A22" s="50">
        <v>37328</v>
      </c>
      <c r="B22" s="19" t="s">
        <v>144</v>
      </c>
      <c r="C22" s="47" t="s">
        <v>147</v>
      </c>
      <c r="D22" s="21">
        <v>0</v>
      </c>
      <c r="E22" s="17">
        <v>0</v>
      </c>
      <c r="F22" s="17">
        <v>0</v>
      </c>
      <c r="G22" s="97">
        <v>0</v>
      </c>
      <c r="H22" s="98"/>
      <c r="I22" s="97">
        <v>0</v>
      </c>
      <c r="J22" s="98"/>
      <c r="K22" s="21">
        <v>60</v>
      </c>
      <c r="L22" s="17">
        <f t="shared" si="0"/>
        <v>54</v>
      </c>
      <c r="M22" s="17">
        <f t="shared" si="2"/>
        <v>6</v>
      </c>
      <c r="N22" s="17"/>
      <c r="O22" s="85">
        <f t="shared" si="1"/>
        <v>60</v>
      </c>
    </row>
    <row r="23" spans="1:15" ht="31.5" x14ac:dyDescent="0.25">
      <c r="A23" s="49">
        <v>37695</v>
      </c>
      <c r="B23" s="46" t="s">
        <v>23</v>
      </c>
      <c r="C23" s="47" t="s">
        <v>24</v>
      </c>
      <c r="D23" s="21">
        <v>5</v>
      </c>
      <c r="E23" s="17">
        <v>1</v>
      </c>
      <c r="F23" s="17">
        <v>1</v>
      </c>
      <c r="G23" s="97">
        <v>1</v>
      </c>
      <c r="H23" s="98"/>
      <c r="I23" s="97">
        <v>0</v>
      </c>
      <c r="J23" s="98"/>
      <c r="K23" s="21">
        <v>55</v>
      </c>
      <c r="L23" s="17">
        <f t="shared" si="0"/>
        <v>49</v>
      </c>
      <c r="M23" s="17">
        <f t="shared" si="2"/>
        <v>6</v>
      </c>
      <c r="N23" s="17"/>
      <c r="O23" s="85">
        <f t="shared" si="1"/>
        <v>60</v>
      </c>
    </row>
    <row r="24" spans="1:15" ht="47.25" x14ac:dyDescent="0.25">
      <c r="A24" s="49">
        <v>38791</v>
      </c>
      <c r="B24" s="46" t="s">
        <v>25</v>
      </c>
      <c r="C24" s="47" t="s">
        <v>26</v>
      </c>
      <c r="D24" s="21">
        <v>5</v>
      </c>
      <c r="E24" s="17">
        <v>1</v>
      </c>
      <c r="F24" s="17">
        <v>1</v>
      </c>
      <c r="G24" s="97">
        <v>1</v>
      </c>
      <c r="H24" s="147"/>
      <c r="I24" s="97">
        <v>0</v>
      </c>
      <c r="J24" s="98"/>
      <c r="K24" s="21">
        <v>55</v>
      </c>
      <c r="L24" s="17">
        <v>27</v>
      </c>
      <c r="M24" s="17">
        <f t="shared" si="2"/>
        <v>6</v>
      </c>
      <c r="N24" s="17">
        <v>0</v>
      </c>
      <c r="O24" s="85">
        <f t="shared" si="1"/>
        <v>60</v>
      </c>
    </row>
    <row r="25" spans="1:15" ht="15.75" x14ac:dyDescent="0.25">
      <c r="A25" s="49">
        <v>36970</v>
      </c>
      <c r="B25" s="46" t="s">
        <v>27</v>
      </c>
      <c r="C25" s="46" t="s">
        <v>27</v>
      </c>
      <c r="D25" s="21">
        <v>28</v>
      </c>
      <c r="E25" s="17">
        <v>3</v>
      </c>
      <c r="F25" s="17">
        <v>3</v>
      </c>
      <c r="G25" s="97">
        <v>1</v>
      </c>
      <c r="H25" s="98"/>
      <c r="I25" s="97">
        <v>0</v>
      </c>
      <c r="J25" s="98"/>
      <c r="K25" s="21">
        <v>32</v>
      </c>
      <c r="L25" s="17">
        <f t="shared" ref="L25:L48" si="4">K25-M25-N25</f>
        <v>28</v>
      </c>
      <c r="M25" s="17">
        <f t="shared" si="2"/>
        <v>4</v>
      </c>
      <c r="N25" s="17"/>
      <c r="O25" s="85">
        <f t="shared" si="1"/>
        <v>60</v>
      </c>
    </row>
    <row r="26" spans="1:15" ht="31.5" x14ac:dyDescent="0.25">
      <c r="A26" s="49">
        <v>37335</v>
      </c>
      <c r="B26" s="46" t="s">
        <v>140</v>
      </c>
      <c r="C26" s="46" t="s">
        <v>141</v>
      </c>
      <c r="D26" s="21">
        <v>28</v>
      </c>
      <c r="E26" s="17">
        <v>3</v>
      </c>
      <c r="F26" s="17">
        <v>3</v>
      </c>
      <c r="G26" s="97">
        <v>3</v>
      </c>
      <c r="H26" s="98"/>
      <c r="I26" s="97">
        <v>0</v>
      </c>
      <c r="J26" s="98"/>
      <c r="K26" s="21">
        <v>32</v>
      </c>
      <c r="L26" s="17">
        <f t="shared" si="4"/>
        <v>28</v>
      </c>
      <c r="M26" s="17">
        <f t="shared" si="2"/>
        <v>4</v>
      </c>
      <c r="N26" s="17"/>
      <c r="O26" s="85">
        <f t="shared" si="1"/>
        <v>60</v>
      </c>
    </row>
    <row r="27" spans="1:15" ht="15.75" x14ac:dyDescent="0.25">
      <c r="A27" s="49">
        <v>37336</v>
      </c>
      <c r="B27" s="46" t="s">
        <v>28</v>
      </c>
      <c r="C27" s="47" t="s">
        <v>29</v>
      </c>
      <c r="D27" s="21">
        <v>65</v>
      </c>
      <c r="E27" s="17">
        <v>7</v>
      </c>
      <c r="F27" s="17">
        <v>7</v>
      </c>
      <c r="G27" s="97">
        <v>7</v>
      </c>
      <c r="H27" s="98"/>
      <c r="I27" s="97">
        <v>0</v>
      </c>
      <c r="J27" s="98"/>
      <c r="K27" s="21">
        <v>54</v>
      </c>
      <c r="L27" s="17">
        <f t="shared" si="4"/>
        <v>48</v>
      </c>
      <c r="M27" s="17">
        <f t="shared" si="2"/>
        <v>6</v>
      </c>
      <c r="N27" s="17">
        <v>0</v>
      </c>
      <c r="O27" s="85">
        <f t="shared" si="1"/>
        <v>119</v>
      </c>
    </row>
    <row r="28" spans="1:15" ht="31.5" x14ac:dyDescent="0.25">
      <c r="A28" s="49">
        <v>37762</v>
      </c>
      <c r="B28" s="46" t="s">
        <v>142</v>
      </c>
      <c r="C28" s="47" t="s">
        <v>143</v>
      </c>
      <c r="D28" s="21">
        <v>0</v>
      </c>
      <c r="E28" s="17">
        <v>0</v>
      </c>
      <c r="F28" s="17">
        <v>0</v>
      </c>
      <c r="G28" s="97">
        <v>0</v>
      </c>
      <c r="H28" s="98"/>
      <c r="I28" s="97">
        <v>0</v>
      </c>
      <c r="J28" s="98"/>
      <c r="K28" s="21">
        <v>60</v>
      </c>
      <c r="L28" s="17">
        <f t="shared" si="4"/>
        <v>54</v>
      </c>
      <c r="M28" s="17">
        <f t="shared" si="2"/>
        <v>6</v>
      </c>
      <c r="N28" s="17"/>
      <c r="O28" s="85">
        <f t="shared" si="1"/>
        <v>60</v>
      </c>
    </row>
    <row r="29" spans="1:15" ht="31.5" x14ac:dyDescent="0.25">
      <c r="A29" s="49">
        <v>36973</v>
      </c>
      <c r="B29" s="46" t="s">
        <v>30</v>
      </c>
      <c r="C29" s="47" t="s">
        <v>31</v>
      </c>
      <c r="D29" s="21">
        <v>71</v>
      </c>
      <c r="E29" s="17">
        <v>8</v>
      </c>
      <c r="F29" s="17">
        <v>8</v>
      </c>
      <c r="G29" s="97">
        <v>4</v>
      </c>
      <c r="H29" s="98"/>
      <c r="I29" s="134" t="s">
        <v>155</v>
      </c>
      <c r="J29" s="135"/>
      <c r="K29" s="21">
        <v>49</v>
      </c>
      <c r="L29" s="17">
        <f t="shared" si="4"/>
        <v>44</v>
      </c>
      <c r="M29" s="17">
        <f t="shared" si="2"/>
        <v>5</v>
      </c>
      <c r="N29" s="17">
        <v>0</v>
      </c>
      <c r="O29" s="85">
        <f t="shared" si="1"/>
        <v>120</v>
      </c>
    </row>
    <row r="30" spans="1:15" ht="47.25" x14ac:dyDescent="0.25">
      <c r="A30" s="49">
        <v>37703</v>
      </c>
      <c r="B30" s="46" t="s">
        <v>32</v>
      </c>
      <c r="C30" s="47" t="s">
        <v>33</v>
      </c>
      <c r="D30" s="21">
        <v>71</v>
      </c>
      <c r="E30" s="17">
        <v>8</v>
      </c>
      <c r="F30" s="17">
        <v>8</v>
      </c>
      <c r="G30" s="97">
        <v>4</v>
      </c>
      <c r="H30" s="98"/>
      <c r="I30" s="134" t="s">
        <v>155</v>
      </c>
      <c r="J30" s="135"/>
      <c r="K30" s="21">
        <v>49</v>
      </c>
      <c r="L30" s="17">
        <f t="shared" si="4"/>
        <v>44</v>
      </c>
      <c r="M30" s="17">
        <f t="shared" si="2"/>
        <v>5</v>
      </c>
      <c r="N30" s="17">
        <v>0</v>
      </c>
      <c r="O30" s="85">
        <f t="shared" si="1"/>
        <v>120</v>
      </c>
    </row>
    <row r="31" spans="1:15" ht="47.25" x14ac:dyDescent="0.25">
      <c r="A31" s="50">
        <v>37034</v>
      </c>
      <c r="B31" s="46" t="s">
        <v>34</v>
      </c>
      <c r="C31" s="47" t="s">
        <v>35</v>
      </c>
      <c r="D31" s="21">
        <v>54</v>
      </c>
      <c r="E31" s="17">
        <v>6</v>
      </c>
      <c r="F31" s="17">
        <v>6</v>
      </c>
      <c r="G31" s="97">
        <v>8</v>
      </c>
      <c r="H31" s="98"/>
      <c r="I31" s="97">
        <v>0</v>
      </c>
      <c r="J31" s="98"/>
      <c r="K31" s="21">
        <v>66</v>
      </c>
      <c r="L31" s="17">
        <f t="shared" si="4"/>
        <v>59</v>
      </c>
      <c r="M31" s="17">
        <f t="shared" si="2"/>
        <v>7</v>
      </c>
      <c r="N31" s="17">
        <v>0</v>
      </c>
      <c r="O31" s="85">
        <f t="shared" si="1"/>
        <v>120</v>
      </c>
    </row>
    <row r="32" spans="1:15" ht="15.75" x14ac:dyDescent="0.25">
      <c r="A32" s="49" t="s">
        <v>36</v>
      </c>
      <c r="B32" s="46" t="s">
        <v>37</v>
      </c>
      <c r="C32" s="46" t="s">
        <v>37</v>
      </c>
      <c r="D32" s="21">
        <v>101</v>
      </c>
      <c r="E32" s="17">
        <v>11</v>
      </c>
      <c r="F32" s="17">
        <v>11</v>
      </c>
      <c r="G32" s="97">
        <v>10</v>
      </c>
      <c r="H32" s="98"/>
      <c r="I32" s="97">
        <v>0</v>
      </c>
      <c r="J32" s="98"/>
      <c r="K32" s="21">
        <v>109</v>
      </c>
      <c r="L32" s="17">
        <f t="shared" si="4"/>
        <v>98</v>
      </c>
      <c r="M32" s="17">
        <f t="shared" si="2"/>
        <v>11</v>
      </c>
      <c r="N32" s="17">
        <v>0</v>
      </c>
      <c r="O32" s="85">
        <f t="shared" si="1"/>
        <v>210</v>
      </c>
    </row>
    <row r="33" spans="1:15" ht="15.75" x14ac:dyDescent="0.25">
      <c r="A33" s="138" t="s">
        <v>38</v>
      </c>
      <c r="B33" s="136" t="s">
        <v>39</v>
      </c>
      <c r="C33" s="46" t="s">
        <v>40</v>
      </c>
      <c r="D33" s="21">
        <v>0</v>
      </c>
      <c r="E33" s="17">
        <v>0</v>
      </c>
      <c r="F33" s="17">
        <v>0</v>
      </c>
      <c r="G33" s="95">
        <v>0</v>
      </c>
      <c r="H33" s="96"/>
      <c r="I33" s="95">
        <v>0</v>
      </c>
      <c r="J33" s="96"/>
      <c r="K33" s="21">
        <v>120</v>
      </c>
      <c r="L33" s="17">
        <f t="shared" si="4"/>
        <v>108</v>
      </c>
      <c r="M33" s="17">
        <f t="shared" si="2"/>
        <v>12</v>
      </c>
      <c r="N33" s="17">
        <v>0</v>
      </c>
      <c r="O33" s="85">
        <f t="shared" si="1"/>
        <v>120</v>
      </c>
    </row>
    <row r="34" spans="1:15" ht="15.75" x14ac:dyDescent="0.25">
      <c r="A34" s="139"/>
      <c r="B34" s="144"/>
      <c r="C34" s="46" t="s">
        <v>41</v>
      </c>
      <c r="D34" s="21">
        <v>0</v>
      </c>
      <c r="E34" s="17">
        <v>0</v>
      </c>
      <c r="F34" s="17">
        <v>0</v>
      </c>
      <c r="G34" s="95">
        <v>0</v>
      </c>
      <c r="H34" s="96"/>
      <c r="I34" s="95">
        <v>0</v>
      </c>
      <c r="J34" s="96"/>
      <c r="K34" s="21">
        <v>120</v>
      </c>
      <c r="L34" s="17">
        <f t="shared" si="4"/>
        <v>108</v>
      </c>
      <c r="M34" s="17">
        <f t="shared" si="2"/>
        <v>12</v>
      </c>
      <c r="N34" s="17">
        <v>0</v>
      </c>
      <c r="O34" s="85">
        <f t="shared" si="1"/>
        <v>120</v>
      </c>
    </row>
    <row r="35" spans="1:15" ht="15.75" x14ac:dyDescent="0.25">
      <c r="A35" s="139"/>
      <c r="B35" s="144"/>
      <c r="C35" s="46" t="s">
        <v>42</v>
      </c>
      <c r="D35" s="21">
        <v>0</v>
      </c>
      <c r="E35" s="17">
        <v>0</v>
      </c>
      <c r="F35" s="17">
        <v>0</v>
      </c>
      <c r="G35" s="95">
        <v>0</v>
      </c>
      <c r="H35" s="96"/>
      <c r="I35" s="95">
        <v>0</v>
      </c>
      <c r="J35" s="96"/>
      <c r="K35" s="21">
        <v>120</v>
      </c>
      <c r="L35" s="17">
        <f t="shared" si="4"/>
        <v>108</v>
      </c>
      <c r="M35" s="17">
        <f t="shared" si="2"/>
        <v>12</v>
      </c>
      <c r="N35" s="17">
        <v>0</v>
      </c>
      <c r="O35" s="85">
        <f t="shared" si="1"/>
        <v>120</v>
      </c>
    </row>
    <row r="36" spans="1:15" ht="15.75" x14ac:dyDescent="0.25">
      <c r="A36" s="139"/>
      <c r="B36" s="144"/>
      <c r="C36" s="46" t="s">
        <v>43</v>
      </c>
      <c r="D36" s="21">
        <v>0</v>
      </c>
      <c r="E36" s="17">
        <v>0</v>
      </c>
      <c r="F36" s="17">
        <v>0</v>
      </c>
      <c r="G36" s="95">
        <v>0</v>
      </c>
      <c r="H36" s="96"/>
      <c r="I36" s="95">
        <v>0</v>
      </c>
      <c r="J36" s="96"/>
      <c r="K36" s="21">
        <v>120</v>
      </c>
      <c r="L36" s="17">
        <f t="shared" si="4"/>
        <v>108</v>
      </c>
      <c r="M36" s="17">
        <f t="shared" si="2"/>
        <v>12</v>
      </c>
      <c r="N36" s="17">
        <v>0</v>
      </c>
      <c r="O36" s="85">
        <f t="shared" si="1"/>
        <v>120</v>
      </c>
    </row>
    <row r="37" spans="1:15" ht="31.5" x14ac:dyDescent="0.25">
      <c r="A37" s="140"/>
      <c r="B37" s="137"/>
      <c r="C37" s="46" t="s">
        <v>44</v>
      </c>
      <c r="D37" s="21">
        <v>0</v>
      </c>
      <c r="E37" s="17">
        <v>0</v>
      </c>
      <c r="F37" s="17">
        <v>0</v>
      </c>
      <c r="G37" s="95">
        <v>0</v>
      </c>
      <c r="H37" s="96"/>
      <c r="I37" s="95">
        <v>0</v>
      </c>
      <c r="J37" s="96"/>
      <c r="K37" s="21">
        <v>120</v>
      </c>
      <c r="L37" s="17">
        <f t="shared" si="4"/>
        <v>108</v>
      </c>
      <c r="M37" s="17">
        <f t="shared" si="2"/>
        <v>12</v>
      </c>
      <c r="N37" s="17">
        <v>0</v>
      </c>
      <c r="O37" s="85">
        <f t="shared" si="1"/>
        <v>120</v>
      </c>
    </row>
    <row r="38" spans="1:15" ht="47.25" x14ac:dyDescent="0.25">
      <c r="A38" s="138" t="s">
        <v>45</v>
      </c>
      <c r="B38" s="136" t="s">
        <v>46</v>
      </c>
      <c r="C38" s="46" t="s">
        <v>47</v>
      </c>
      <c r="D38" s="21">
        <v>0</v>
      </c>
      <c r="E38" s="17">
        <v>0</v>
      </c>
      <c r="F38" s="17">
        <v>0</v>
      </c>
      <c r="G38" s="95">
        <v>0</v>
      </c>
      <c r="H38" s="96"/>
      <c r="I38" s="95">
        <v>0</v>
      </c>
      <c r="J38" s="96"/>
      <c r="K38" s="21">
        <v>120</v>
      </c>
      <c r="L38" s="17">
        <f t="shared" si="4"/>
        <v>108</v>
      </c>
      <c r="M38" s="17">
        <f t="shared" si="2"/>
        <v>12</v>
      </c>
      <c r="N38" s="17">
        <v>0</v>
      </c>
      <c r="O38" s="85">
        <f t="shared" si="1"/>
        <v>120</v>
      </c>
    </row>
    <row r="39" spans="1:15" ht="15.75" x14ac:dyDescent="0.25">
      <c r="A39" s="139"/>
      <c r="B39" s="144"/>
      <c r="C39" s="46" t="s">
        <v>48</v>
      </c>
      <c r="D39" s="21">
        <v>0</v>
      </c>
      <c r="E39" s="17">
        <v>0</v>
      </c>
      <c r="F39" s="17">
        <v>0</v>
      </c>
      <c r="G39" s="95">
        <v>0</v>
      </c>
      <c r="H39" s="96"/>
      <c r="I39" s="95">
        <v>0</v>
      </c>
      <c r="J39" s="96"/>
      <c r="K39" s="21">
        <v>120</v>
      </c>
      <c r="L39" s="17">
        <f t="shared" si="4"/>
        <v>108</v>
      </c>
      <c r="M39" s="17">
        <f t="shared" si="2"/>
        <v>12</v>
      </c>
      <c r="N39" s="17">
        <v>0</v>
      </c>
      <c r="O39" s="85">
        <f t="shared" si="1"/>
        <v>120</v>
      </c>
    </row>
    <row r="40" spans="1:15" ht="15.75" x14ac:dyDescent="0.25">
      <c r="A40" s="139"/>
      <c r="B40" s="144"/>
      <c r="C40" s="46" t="s">
        <v>49</v>
      </c>
      <c r="D40" s="21">
        <v>0</v>
      </c>
      <c r="E40" s="17">
        <v>0</v>
      </c>
      <c r="F40" s="17">
        <v>0</v>
      </c>
      <c r="G40" s="95">
        <v>0</v>
      </c>
      <c r="H40" s="96"/>
      <c r="I40" s="95">
        <v>0</v>
      </c>
      <c r="J40" s="96"/>
      <c r="K40" s="21">
        <v>120</v>
      </c>
      <c r="L40" s="17">
        <f t="shared" si="4"/>
        <v>108</v>
      </c>
      <c r="M40" s="17">
        <f t="shared" si="2"/>
        <v>12</v>
      </c>
      <c r="N40" s="17">
        <v>0</v>
      </c>
      <c r="O40" s="85">
        <f t="shared" si="1"/>
        <v>120</v>
      </c>
    </row>
    <row r="41" spans="1:15" ht="15.75" x14ac:dyDescent="0.25">
      <c r="A41" s="140"/>
      <c r="B41" s="137"/>
      <c r="C41" s="46" t="s">
        <v>50</v>
      </c>
      <c r="D41" s="21">
        <v>0</v>
      </c>
      <c r="E41" s="17">
        <v>0</v>
      </c>
      <c r="F41" s="17">
        <v>0</v>
      </c>
      <c r="G41" s="95">
        <v>0</v>
      </c>
      <c r="H41" s="96"/>
      <c r="I41" s="95">
        <v>0</v>
      </c>
      <c r="J41" s="96"/>
      <c r="K41" s="21">
        <v>120</v>
      </c>
      <c r="L41" s="17">
        <f t="shared" si="4"/>
        <v>108</v>
      </c>
      <c r="M41" s="17">
        <f>ROUNDUP(K41*0.1,0)</f>
        <v>12</v>
      </c>
      <c r="N41" s="17">
        <v>0</v>
      </c>
      <c r="O41" s="85">
        <f t="shared" si="1"/>
        <v>120</v>
      </c>
    </row>
    <row r="42" spans="1:15" ht="15.75" x14ac:dyDescent="0.25">
      <c r="A42" s="60" t="s">
        <v>148</v>
      </c>
      <c r="B42" s="61" t="s">
        <v>146</v>
      </c>
      <c r="C42" s="46" t="s">
        <v>149</v>
      </c>
      <c r="D42" s="21">
        <v>0</v>
      </c>
      <c r="E42" s="17">
        <v>0</v>
      </c>
      <c r="F42" s="17">
        <v>0</v>
      </c>
      <c r="G42" s="95">
        <v>0</v>
      </c>
      <c r="H42" s="96"/>
      <c r="I42" s="95">
        <v>0</v>
      </c>
      <c r="J42" s="96"/>
      <c r="K42" s="21">
        <v>120</v>
      </c>
      <c r="L42" s="17">
        <f t="shared" si="4"/>
        <v>108</v>
      </c>
      <c r="M42" s="17">
        <f>ROUNDUP(K42*0.1,0)</f>
        <v>12</v>
      </c>
      <c r="N42" s="17"/>
      <c r="O42" s="85">
        <f t="shared" si="1"/>
        <v>120</v>
      </c>
    </row>
    <row r="43" spans="1:15" ht="63" x14ac:dyDescent="0.25">
      <c r="A43" s="44" t="s">
        <v>51</v>
      </c>
      <c r="B43" s="46" t="s">
        <v>52</v>
      </c>
      <c r="C43" s="47" t="s">
        <v>53</v>
      </c>
      <c r="D43" s="21">
        <v>0</v>
      </c>
      <c r="E43" s="17">
        <v>0</v>
      </c>
      <c r="F43" s="17">
        <v>0</v>
      </c>
      <c r="G43" s="95">
        <v>0</v>
      </c>
      <c r="H43" s="96"/>
      <c r="I43" s="95">
        <v>0</v>
      </c>
      <c r="J43" s="96"/>
      <c r="K43" s="21">
        <v>120</v>
      </c>
      <c r="L43" s="17">
        <f t="shared" si="4"/>
        <v>108</v>
      </c>
      <c r="M43" s="17">
        <f t="shared" si="2"/>
        <v>12</v>
      </c>
      <c r="N43" s="17">
        <v>0</v>
      </c>
      <c r="O43" s="85">
        <f t="shared" si="1"/>
        <v>120</v>
      </c>
    </row>
    <row r="44" spans="1:15" ht="15.75" x14ac:dyDescent="0.25">
      <c r="A44" s="44" t="s">
        <v>54</v>
      </c>
      <c r="B44" s="46" t="s">
        <v>55</v>
      </c>
      <c r="C44" s="46" t="s">
        <v>55</v>
      </c>
      <c r="D44" s="21">
        <v>0</v>
      </c>
      <c r="E44" s="17">
        <v>0</v>
      </c>
      <c r="F44" s="17">
        <v>0</v>
      </c>
      <c r="G44" s="95">
        <v>0</v>
      </c>
      <c r="H44" s="96"/>
      <c r="I44" s="95">
        <v>0</v>
      </c>
      <c r="J44" s="96"/>
      <c r="K44" s="21">
        <v>120</v>
      </c>
      <c r="L44" s="17">
        <f t="shared" si="4"/>
        <v>108</v>
      </c>
      <c r="M44" s="17">
        <f t="shared" si="2"/>
        <v>12</v>
      </c>
      <c r="N44" s="17">
        <v>0</v>
      </c>
      <c r="O44" s="85">
        <f t="shared" si="1"/>
        <v>120</v>
      </c>
    </row>
    <row r="45" spans="1:15" ht="15.75" x14ac:dyDescent="0.25">
      <c r="A45" s="138" t="s">
        <v>56</v>
      </c>
      <c r="B45" s="136" t="s">
        <v>57</v>
      </c>
      <c r="C45" s="46" t="s">
        <v>58</v>
      </c>
      <c r="D45" s="21">
        <v>0</v>
      </c>
      <c r="E45" s="17">
        <v>0</v>
      </c>
      <c r="F45" s="17">
        <v>0</v>
      </c>
      <c r="G45" s="95">
        <v>0</v>
      </c>
      <c r="H45" s="96"/>
      <c r="I45" s="95">
        <v>0</v>
      </c>
      <c r="J45" s="96"/>
      <c r="K45" s="21">
        <v>120</v>
      </c>
      <c r="L45" s="17">
        <f t="shared" si="4"/>
        <v>108</v>
      </c>
      <c r="M45" s="17">
        <f t="shared" si="2"/>
        <v>12</v>
      </c>
      <c r="N45" s="17">
        <v>0</v>
      </c>
      <c r="O45" s="85">
        <f t="shared" si="1"/>
        <v>120</v>
      </c>
    </row>
    <row r="46" spans="1:15" ht="31.5" x14ac:dyDescent="0.25">
      <c r="A46" s="140"/>
      <c r="B46" s="137"/>
      <c r="C46" s="46" t="s">
        <v>59</v>
      </c>
      <c r="D46" s="21">
        <v>0</v>
      </c>
      <c r="E46" s="17">
        <v>0</v>
      </c>
      <c r="F46" s="17">
        <v>0</v>
      </c>
      <c r="G46" s="95">
        <v>0</v>
      </c>
      <c r="H46" s="96"/>
      <c r="I46" s="95">
        <v>0</v>
      </c>
      <c r="J46" s="96"/>
      <c r="K46" s="21">
        <v>120</v>
      </c>
      <c r="L46" s="17">
        <f t="shared" si="4"/>
        <v>108</v>
      </c>
      <c r="M46" s="17">
        <f t="shared" si="2"/>
        <v>12</v>
      </c>
      <c r="N46" s="17">
        <v>0</v>
      </c>
      <c r="O46" s="85">
        <f t="shared" si="1"/>
        <v>120</v>
      </c>
    </row>
    <row r="47" spans="1:15" ht="15.75" x14ac:dyDescent="0.25">
      <c r="A47" s="20" t="s">
        <v>60</v>
      </c>
      <c r="B47" s="19" t="s">
        <v>61</v>
      </c>
      <c r="C47" s="19" t="s">
        <v>62</v>
      </c>
      <c r="D47" s="21">
        <v>0</v>
      </c>
      <c r="E47" s="17">
        <v>0</v>
      </c>
      <c r="F47" s="17">
        <v>0</v>
      </c>
      <c r="G47" s="97">
        <v>0</v>
      </c>
      <c r="H47" s="98"/>
      <c r="I47" s="97">
        <v>0</v>
      </c>
      <c r="J47" s="98"/>
      <c r="K47" s="21">
        <v>90</v>
      </c>
      <c r="L47" s="17">
        <f t="shared" si="4"/>
        <v>81</v>
      </c>
      <c r="M47" s="17">
        <f t="shared" si="2"/>
        <v>9</v>
      </c>
      <c r="N47" s="17">
        <v>0</v>
      </c>
      <c r="O47" s="85">
        <f t="shared" si="1"/>
        <v>90</v>
      </c>
    </row>
    <row r="48" spans="1:15" ht="31.5" x14ac:dyDescent="0.25">
      <c r="A48" s="51" t="s">
        <v>63</v>
      </c>
      <c r="B48" s="48" t="s">
        <v>64</v>
      </c>
      <c r="C48" s="48" t="s">
        <v>65</v>
      </c>
      <c r="D48" s="58">
        <v>0</v>
      </c>
      <c r="E48" s="17">
        <v>0</v>
      </c>
      <c r="F48" s="17">
        <v>0</v>
      </c>
      <c r="G48" s="97">
        <v>0</v>
      </c>
      <c r="H48" s="98"/>
      <c r="I48" s="97">
        <v>0</v>
      </c>
      <c r="J48" s="98"/>
      <c r="K48" s="58">
        <v>60</v>
      </c>
      <c r="L48" s="17">
        <f t="shared" si="4"/>
        <v>54</v>
      </c>
      <c r="M48" s="17">
        <f t="shared" si="2"/>
        <v>6</v>
      </c>
      <c r="N48" s="17">
        <v>0</v>
      </c>
      <c r="O48" s="85">
        <f t="shared" si="1"/>
        <v>60</v>
      </c>
    </row>
    <row r="49" spans="1:18" ht="15.75" x14ac:dyDescent="0.25">
      <c r="A49" s="114" t="s">
        <v>66</v>
      </c>
      <c r="B49" s="114"/>
      <c r="C49" s="114"/>
      <c r="D49" s="21">
        <f>SUM(D7:D48)</f>
        <v>1237</v>
      </c>
      <c r="E49" s="21">
        <f>SUM(E7:E48)</f>
        <v>133</v>
      </c>
      <c r="F49" s="21">
        <f>SUM(F7:F48)</f>
        <v>133</v>
      </c>
      <c r="G49" s="99">
        <f>SUM(G7:G48)</f>
        <v>118</v>
      </c>
      <c r="H49" s="100"/>
      <c r="I49" s="99">
        <v>36</v>
      </c>
      <c r="J49" s="100"/>
      <c r="K49" s="21">
        <f t="shared" ref="K49:N49" si="5">SUM(K7:K48)</f>
        <v>3592</v>
      </c>
      <c r="L49" s="21">
        <f t="shared" si="5"/>
        <v>3207</v>
      </c>
      <c r="M49" s="21">
        <f t="shared" si="5"/>
        <v>363</v>
      </c>
      <c r="N49" s="21">
        <f t="shared" si="5"/>
        <v>0</v>
      </c>
      <c r="O49" s="21">
        <f>SUM(O7:O48)</f>
        <v>4829</v>
      </c>
    </row>
    <row r="50" spans="1:18" ht="15.75" x14ac:dyDescent="0.25">
      <c r="A50" s="110" t="s">
        <v>67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</row>
    <row r="51" spans="1:18" s="3" customFormat="1" ht="31.5" x14ac:dyDescent="0.25">
      <c r="A51" s="118">
        <v>36958</v>
      </c>
      <c r="B51" s="121" t="s">
        <v>13</v>
      </c>
      <c r="C51" s="70" t="s">
        <v>14</v>
      </c>
      <c r="D51" s="22">
        <v>0</v>
      </c>
      <c r="E51" s="22">
        <v>0</v>
      </c>
      <c r="F51" s="22">
        <v>0</v>
      </c>
      <c r="G51" s="93">
        <v>0</v>
      </c>
      <c r="H51" s="94"/>
      <c r="I51" s="93">
        <v>0</v>
      </c>
      <c r="J51" s="94"/>
      <c r="K51" s="22">
        <v>300</v>
      </c>
      <c r="L51" s="22">
        <f t="shared" ref="L51:L56" si="6">K51 - SUM(,M51,N51)</f>
        <v>270</v>
      </c>
      <c r="M51" s="22">
        <v>30</v>
      </c>
      <c r="N51" s="22">
        <v>0</v>
      </c>
      <c r="O51" s="16">
        <v>300</v>
      </c>
    </row>
    <row r="52" spans="1:18" s="3" customFormat="1" ht="15.75" x14ac:dyDescent="0.25">
      <c r="A52" s="119"/>
      <c r="B52" s="122"/>
      <c r="C52" s="70" t="s">
        <v>15</v>
      </c>
      <c r="D52" s="22">
        <v>0</v>
      </c>
      <c r="E52" s="22">
        <v>0</v>
      </c>
      <c r="F52" s="22">
        <v>0</v>
      </c>
      <c r="G52" s="93">
        <v>0</v>
      </c>
      <c r="H52" s="94"/>
      <c r="I52" s="93">
        <v>0</v>
      </c>
      <c r="J52" s="94"/>
      <c r="K52" s="22">
        <v>300</v>
      </c>
      <c r="L52" s="22">
        <f t="shared" si="6"/>
        <v>270</v>
      </c>
      <c r="M52" s="22">
        <v>30</v>
      </c>
      <c r="N52" s="22">
        <v>0</v>
      </c>
      <c r="O52" s="64">
        <v>300</v>
      </c>
    </row>
    <row r="53" spans="1:18" s="3" customFormat="1" ht="15.75" x14ac:dyDescent="0.25">
      <c r="A53" s="120"/>
      <c r="B53" s="123"/>
      <c r="C53" s="70" t="s">
        <v>16</v>
      </c>
      <c r="D53" s="22">
        <v>0</v>
      </c>
      <c r="E53" s="22">
        <v>0</v>
      </c>
      <c r="F53" s="22">
        <v>0</v>
      </c>
      <c r="G53" s="93">
        <v>0</v>
      </c>
      <c r="H53" s="94"/>
      <c r="I53" s="93">
        <v>0</v>
      </c>
      <c r="J53" s="94"/>
      <c r="K53" s="22">
        <v>300</v>
      </c>
      <c r="L53" s="22">
        <f t="shared" si="6"/>
        <v>270</v>
      </c>
      <c r="M53" s="22">
        <v>30</v>
      </c>
      <c r="N53" s="22">
        <v>0</v>
      </c>
      <c r="O53" s="64">
        <v>300</v>
      </c>
    </row>
    <row r="54" spans="1:18" ht="15.75" x14ac:dyDescent="0.25">
      <c r="A54" s="19" t="s">
        <v>38</v>
      </c>
      <c r="B54" s="70" t="s">
        <v>39</v>
      </c>
      <c r="C54" s="70" t="s">
        <v>40</v>
      </c>
      <c r="D54" s="17">
        <v>0</v>
      </c>
      <c r="E54" s="17">
        <v>0</v>
      </c>
      <c r="F54" s="17">
        <v>0</v>
      </c>
      <c r="G54" s="95">
        <v>0</v>
      </c>
      <c r="H54" s="96"/>
      <c r="I54" s="95">
        <v>0</v>
      </c>
      <c r="J54" s="96"/>
      <c r="K54" s="22">
        <f>O54-D54</f>
        <v>150</v>
      </c>
      <c r="L54" s="17">
        <f t="shared" si="6"/>
        <v>135</v>
      </c>
      <c r="M54" s="17">
        <v>15</v>
      </c>
      <c r="N54" s="17">
        <v>0</v>
      </c>
      <c r="O54" s="16">
        <f>5*30</f>
        <v>150</v>
      </c>
      <c r="R54" s="3"/>
    </row>
    <row r="55" spans="1:18" ht="47.25" x14ac:dyDescent="0.25">
      <c r="A55" s="19" t="s">
        <v>45</v>
      </c>
      <c r="B55" s="70" t="s">
        <v>46</v>
      </c>
      <c r="C55" s="70" t="s">
        <v>47</v>
      </c>
      <c r="D55" s="17">
        <v>0</v>
      </c>
      <c r="E55" s="17">
        <v>0</v>
      </c>
      <c r="F55" s="17">
        <v>0</v>
      </c>
      <c r="G55" s="95">
        <v>0</v>
      </c>
      <c r="H55" s="96"/>
      <c r="I55" s="95">
        <v>0</v>
      </c>
      <c r="J55" s="96"/>
      <c r="K55" s="22">
        <f>O55-D55</f>
        <v>150</v>
      </c>
      <c r="L55" s="17">
        <f t="shared" si="6"/>
        <v>135</v>
      </c>
      <c r="M55" s="17">
        <v>15</v>
      </c>
      <c r="N55" s="17">
        <v>0</v>
      </c>
      <c r="O55" s="16">
        <f>5*30</f>
        <v>150</v>
      </c>
      <c r="R55" s="3"/>
    </row>
    <row r="56" spans="1:18" ht="15.75" x14ac:dyDescent="0.25">
      <c r="A56" s="19" t="s">
        <v>54</v>
      </c>
      <c r="B56" s="70" t="s">
        <v>55</v>
      </c>
      <c r="C56" s="70" t="s">
        <v>55</v>
      </c>
      <c r="D56" s="22">
        <v>0</v>
      </c>
      <c r="E56" s="22">
        <v>0</v>
      </c>
      <c r="F56" s="22">
        <v>0</v>
      </c>
      <c r="G56" s="93">
        <v>0</v>
      </c>
      <c r="H56" s="94"/>
      <c r="I56" s="93">
        <v>0</v>
      </c>
      <c r="J56" s="94"/>
      <c r="K56" s="22">
        <v>150</v>
      </c>
      <c r="L56" s="22">
        <f t="shared" si="6"/>
        <v>135</v>
      </c>
      <c r="M56" s="22">
        <v>15</v>
      </c>
      <c r="N56" s="22">
        <v>0</v>
      </c>
      <c r="O56" s="16">
        <v>150</v>
      </c>
    </row>
    <row r="57" spans="1:18" ht="15.75" x14ac:dyDescent="0.25">
      <c r="A57" s="115" t="s">
        <v>66</v>
      </c>
      <c r="B57" s="116"/>
      <c r="C57" s="117"/>
      <c r="D57" s="21">
        <v>0</v>
      </c>
      <c r="E57" s="21">
        <v>0</v>
      </c>
      <c r="F57" s="21">
        <v>0</v>
      </c>
      <c r="G57" s="99">
        <v>0</v>
      </c>
      <c r="H57" s="100"/>
      <c r="I57" s="99">
        <v>0</v>
      </c>
      <c r="J57" s="100"/>
      <c r="K57" s="21">
        <f>SUM(K51:K56)</f>
        <v>1350</v>
      </c>
      <c r="L57" s="21">
        <f>SUM(L51:L56)</f>
        <v>1215</v>
      </c>
      <c r="M57" s="21">
        <f>SUM(M51:M56)</f>
        <v>135</v>
      </c>
      <c r="N57" s="21">
        <v>0</v>
      </c>
      <c r="O57" s="21">
        <f>SUM(O51:O56)</f>
        <v>1350</v>
      </c>
    </row>
    <row r="58" spans="1:18" ht="15.75" x14ac:dyDescent="0.25">
      <c r="A58" s="23"/>
      <c r="B58" s="5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/>
      <c r="R58" s="3"/>
    </row>
    <row r="59" spans="1:18" s="3" customFormat="1" ht="15.75" x14ac:dyDescent="0.25">
      <c r="A59" s="110" t="s">
        <v>68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8" s="3" customFormat="1" ht="31.5" x14ac:dyDescent="0.25">
      <c r="A60" s="15">
        <v>36958</v>
      </c>
      <c r="B60" s="70" t="s">
        <v>13</v>
      </c>
      <c r="C60" s="70" t="s">
        <v>14</v>
      </c>
      <c r="D60" s="22">
        <v>0</v>
      </c>
      <c r="E60" s="22">
        <v>0</v>
      </c>
      <c r="F60" s="22">
        <v>0</v>
      </c>
      <c r="G60" s="93">
        <v>0</v>
      </c>
      <c r="H60" s="94"/>
      <c r="I60" s="93">
        <v>0</v>
      </c>
      <c r="J60" s="94"/>
      <c r="K60" s="22">
        <v>300</v>
      </c>
      <c r="L60" s="22">
        <f t="shared" ref="L60:L67" si="7">K60 - SUM(,M60,N60)</f>
        <v>285</v>
      </c>
      <c r="M60" s="22">
        <v>15</v>
      </c>
      <c r="N60" s="22">
        <v>0</v>
      </c>
      <c r="O60" s="16">
        <v>300</v>
      </c>
    </row>
    <row r="61" spans="1:18" s="3" customFormat="1" ht="42" customHeight="1" x14ac:dyDescent="0.25">
      <c r="A61" s="15">
        <v>37324</v>
      </c>
      <c r="B61" s="70" t="s">
        <v>19</v>
      </c>
      <c r="C61" s="70" t="s">
        <v>156</v>
      </c>
      <c r="D61" s="22">
        <v>0</v>
      </c>
      <c r="E61" s="22">
        <v>0</v>
      </c>
      <c r="F61" s="22">
        <v>0</v>
      </c>
      <c r="G61" s="93">
        <v>0</v>
      </c>
      <c r="H61" s="94"/>
      <c r="I61" s="93">
        <v>0</v>
      </c>
      <c r="J61" s="94"/>
      <c r="K61" s="22">
        <v>90</v>
      </c>
      <c r="L61" s="22">
        <f t="shared" si="7"/>
        <v>75</v>
      </c>
      <c r="M61" s="22">
        <v>15</v>
      </c>
      <c r="N61" s="22">
        <v>0</v>
      </c>
      <c r="O61" s="59">
        <v>90</v>
      </c>
    </row>
    <row r="62" spans="1:18" s="3" customFormat="1" ht="31.5" customHeight="1" x14ac:dyDescent="0.25">
      <c r="A62" s="15">
        <v>37328</v>
      </c>
      <c r="B62" s="70" t="s">
        <v>144</v>
      </c>
      <c r="C62" s="70" t="s">
        <v>147</v>
      </c>
      <c r="D62" s="22">
        <v>0</v>
      </c>
      <c r="E62" s="22">
        <v>0</v>
      </c>
      <c r="F62" s="22">
        <v>0</v>
      </c>
      <c r="G62" s="93">
        <v>0</v>
      </c>
      <c r="H62" s="94"/>
      <c r="I62" s="93">
        <v>0</v>
      </c>
      <c r="J62" s="94"/>
      <c r="K62" s="22">
        <v>90</v>
      </c>
      <c r="L62" s="22">
        <f t="shared" si="7"/>
        <v>75</v>
      </c>
      <c r="M62" s="22">
        <v>15</v>
      </c>
      <c r="N62" s="22">
        <v>0</v>
      </c>
      <c r="O62" s="59">
        <v>90</v>
      </c>
    </row>
    <row r="63" spans="1:18" s="3" customFormat="1" ht="15.75" x14ac:dyDescent="0.25">
      <c r="A63" s="15">
        <v>37336</v>
      </c>
      <c r="B63" s="70" t="s">
        <v>28</v>
      </c>
      <c r="C63" s="70" t="s">
        <v>29</v>
      </c>
      <c r="D63" s="22">
        <v>0</v>
      </c>
      <c r="E63" s="22">
        <v>0</v>
      </c>
      <c r="F63" s="22">
        <v>0</v>
      </c>
      <c r="G63" s="93">
        <v>0</v>
      </c>
      <c r="H63" s="94"/>
      <c r="I63" s="93">
        <v>0</v>
      </c>
      <c r="J63" s="94"/>
      <c r="K63" s="22">
        <f>O63-D63</f>
        <v>90</v>
      </c>
      <c r="L63" s="22">
        <f t="shared" si="7"/>
        <v>81</v>
      </c>
      <c r="M63" s="22">
        <v>9</v>
      </c>
      <c r="N63" s="22">
        <v>0</v>
      </c>
      <c r="O63" s="16">
        <f t="shared" ref="O63:O67" si="8">3*30</f>
        <v>90</v>
      </c>
    </row>
    <row r="64" spans="1:18" s="3" customFormat="1" ht="39" customHeight="1" x14ac:dyDescent="0.25">
      <c r="A64" s="15">
        <v>36973</v>
      </c>
      <c r="B64" s="70" t="s">
        <v>30</v>
      </c>
      <c r="C64" s="70" t="s">
        <v>31</v>
      </c>
      <c r="D64" s="22">
        <v>0</v>
      </c>
      <c r="E64" s="22">
        <v>0</v>
      </c>
      <c r="F64" s="22">
        <v>0</v>
      </c>
      <c r="G64" s="93">
        <v>0</v>
      </c>
      <c r="H64" s="94"/>
      <c r="I64" s="93">
        <v>0</v>
      </c>
      <c r="J64" s="94"/>
      <c r="K64" s="22">
        <f>O64-D64</f>
        <v>90</v>
      </c>
      <c r="L64" s="22">
        <f t="shared" si="7"/>
        <v>81</v>
      </c>
      <c r="M64" s="22">
        <v>9</v>
      </c>
      <c r="N64" s="22">
        <v>0</v>
      </c>
      <c r="O64" s="16">
        <f t="shared" si="8"/>
        <v>90</v>
      </c>
    </row>
    <row r="65" spans="1:18" s="3" customFormat="1" ht="59.25" customHeight="1" x14ac:dyDescent="0.25">
      <c r="A65" s="15">
        <v>37703</v>
      </c>
      <c r="B65" s="70" t="s">
        <v>32</v>
      </c>
      <c r="C65" s="70" t="s">
        <v>33</v>
      </c>
      <c r="D65" s="22">
        <v>0</v>
      </c>
      <c r="E65" s="22">
        <v>0</v>
      </c>
      <c r="F65" s="22">
        <v>0</v>
      </c>
      <c r="G65" s="93">
        <v>0</v>
      </c>
      <c r="H65" s="94"/>
      <c r="I65" s="93">
        <v>0</v>
      </c>
      <c r="J65" s="94"/>
      <c r="K65" s="22">
        <f>O65-D65</f>
        <v>90</v>
      </c>
      <c r="L65" s="22">
        <f t="shared" si="7"/>
        <v>81</v>
      </c>
      <c r="M65" s="22">
        <v>9</v>
      </c>
      <c r="N65" s="22">
        <v>0</v>
      </c>
      <c r="O65" s="16">
        <f t="shared" si="8"/>
        <v>90</v>
      </c>
    </row>
    <row r="66" spans="1:18" ht="60.75" customHeight="1" x14ac:dyDescent="0.25">
      <c r="A66" s="15">
        <v>37034</v>
      </c>
      <c r="B66" s="71" t="s">
        <v>34</v>
      </c>
      <c r="C66" s="71" t="s">
        <v>157</v>
      </c>
      <c r="D66" s="22">
        <v>0</v>
      </c>
      <c r="E66" s="22">
        <v>0</v>
      </c>
      <c r="F66" s="22">
        <v>0</v>
      </c>
      <c r="G66" s="93">
        <v>0</v>
      </c>
      <c r="H66" s="94"/>
      <c r="I66" s="93">
        <v>0</v>
      </c>
      <c r="J66" s="94"/>
      <c r="K66" s="22">
        <f>O66-D66</f>
        <v>90</v>
      </c>
      <c r="L66" s="22">
        <f t="shared" si="7"/>
        <v>81</v>
      </c>
      <c r="M66" s="22">
        <v>9</v>
      </c>
      <c r="N66" s="22">
        <v>0</v>
      </c>
      <c r="O66" s="16">
        <f t="shared" si="8"/>
        <v>90</v>
      </c>
      <c r="R66" s="3"/>
    </row>
    <row r="67" spans="1:18" ht="63" x14ac:dyDescent="0.25">
      <c r="A67" s="19" t="s">
        <v>51</v>
      </c>
      <c r="B67" s="70" t="s">
        <v>52</v>
      </c>
      <c r="C67" s="70" t="s">
        <v>158</v>
      </c>
      <c r="D67" s="22">
        <v>0</v>
      </c>
      <c r="E67" s="22">
        <v>0</v>
      </c>
      <c r="F67" s="22">
        <v>0</v>
      </c>
      <c r="G67" s="93">
        <v>0</v>
      </c>
      <c r="H67" s="94"/>
      <c r="I67" s="93">
        <v>0</v>
      </c>
      <c r="J67" s="94"/>
      <c r="K67" s="22">
        <f>O67-D67</f>
        <v>90</v>
      </c>
      <c r="L67" s="22">
        <f t="shared" si="7"/>
        <v>81</v>
      </c>
      <c r="M67" s="22">
        <v>9</v>
      </c>
      <c r="N67" s="22">
        <v>0</v>
      </c>
      <c r="O67" s="16">
        <f t="shared" si="8"/>
        <v>90</v>
      </c>
      <c r="R67" s="3"/>
    </row>
    <row r="68" spans="1:18" ht="15.75" x14ac:dyDescent="0.25">
      <c r="A68" s="114" t="s">
        <v>66</v>
      </c>
      <c r="B68" s="114"/>
      <c r="C68" s="114"/>
      <c r="D68" s="21">
        <v>0</v>
      </c>
      <c r="E68" s="21">
        <v>0</v>
      </c>
      <c r="F68" s="21">
        <v>0</v>
      </c>
      <c r="G68" s="99">
        <v>0</v>
      </c>
      <c r="H68" s="100"/>
      <c r="I68" s="99">
        <v>0</v>
      </c>
      <c r="J68" s="100"/>
      <c r="K68" s="21">
        <f>SUM(K60:K67)</f>
        <v>930</v>
      </c>
      <c r="L68" s="21">
        <f>SUM(L60:L67)</f>
        <v>840</v>
      </c>
      <c r="M68" s="21">
        <f>SUM(M60:M67)</f>
        <v>90</v>
      </c>
      <c r="N68" s="21">
        <v>0</v>
      </c>
      <c r="O68" s="21">
        <f>SUM(O60:O67)</f>
        <v>930</v>
      </c>
    </row>
    <row r="69" spans="1:18" ht="15.75" x14ac:dyDescent="0.25">
      <c r="A69" s="26"/>
      <c r="B69" s="27"/>
      <c r="D69" s="7"/>
      <c r="E69" s="7"/>
      <c r="F69" s="7"/>
      <c r="G69" s="7"/>
      <c r="H69" s="7"/>
      <c r="I69" s="7"/>
      <c r="J69" s="7"/>
      <c r="K69" s="8"/>
      <c r="L69" s="8"/>
      <c r="M69" s="8"/>
      <c r="N69" s="7"/>
      <c r="O69" s="8"/>
    </row>
    <row r="70" spans="1:18" ht="15.75" x14ac:dyDescent="0.2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8" ht="15.75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</row>
    <row r="72" spans="1:18" ht="15.75" x14ac:dyDescent="0.2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</row>
    <row r="73" spans="1:18" ht="15.75" x14ac:dyDescent="0.2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</row>
    <row r="74" spans="1:18" ht="15.75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R74" s="3"/>
    </row>
  </sheetData>
  <mergeCells count="157">
    <mergeCell ref="I61:J61"/>
    <mergeCell ref="I62:J62"/>
    <mergeCell ref="I51:J51"/>
    <mergeCell ref="I52:J52"/>
    <mergeCell ref="I53:J53"/>
    <mergeCell ref="I54:J54"/>
    <mergeCell ref="I55:J55"/>
    <mergeCell ref="G55:H55"/>
    <mergeCell ref="I68:J68"/>
    <mergeCell ref="I63:J63"/>
    <mergeCell ref="I64:J64"/>
    <mergeCell ref="I65:J65"/>
    <mergeCell ref="I66:J66"/>
    <mergeCell ref="I67:J67"/>
    <mergeCell ref="I56:J56"/>
    <mergeCell ref="I57:J57"/>
    <mergeCell ref="I60:J60"/>
    <mergeCell ref="G65:H65"/>
    <mergeCell ref="G66:H66"/>
    <mergeCell ref="G67:H67"/>
    <mergeCell ref="G68:H68"/>
    <mergeCell ref="G56:H56"/>
    <mergeCell ref="G57:H57"/>
    <mergeCell ref="G60:H60"/>
    <mergeCell ref="I48:J48"/>
    <mergeCell ref="I49:J49"/>
    <mergeCell ref="I19:J19"/>
    <mergeCell ref="I20:J20"/>
    <mergeCell ref="I21:J21"/>
    <mergeCell ref="I22:J2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I33:J33"/>
    <mergeCell ref="I34:J34"/>
    <mergeCell ref="I35:J35"/>
    <mergeCell ref="I36:J36"/>
    <mergeCell ref="I37:J37"/>
    <mergeCell ref="I28:J28"/>
    <mergeCell ref="I29:J29"/>
    <mergeCell ref="I30:J30"/>
    <mergeCell ref="I32:J32"/>
    <mergeCell ref="I31:J31"/>
    <mergeCell ref="I24:J24"/>
    <mergeCell ref="I25:J25"/>
    <mergeCell ref="G26:H26"/>
    <mergeCell ref="I26:J26"/>
    <mergeCell ref="I27:J27"/>
    <mergeCell ref="I11:J11"/>
    <mergeCell ref="A16:A18"/>
    <mergeCell ref="I23:J23"/>
    <mergeCell ref="I12:J12"/>
    <mergeCell ref="G12:H12"/>
    <mergeCell ref="I13:J13"/>
    <mergeCell ref="I14:J14"/>
    <mergeCell ref="I15:J15"/>
    <mergeCell ref="I16:J16"/>
    <mergeCell ref="I17:J17"/>
    <mergeCell ref="I18:J18"/>
    <mergeCell ref="G22:H22"/>
    <mergeCell ref="G24:H24"/>
    <mergeCell ref="G28:H28"/>
    <mergeCell ref="G31:H31"/>
    <mergeCell ref="G32:H32"/>
    <mergeCell ref="I7:J7"/>
    <mergeCell ref="G8:H8"/>
    <mergeCell ref="I8:J8"/>
    <mergeCell ref="I9:J9"/>
    <mergeCell ref="I10:J10"/>
    <mergeCell ref="B45:B46"/>
    <mergeCell ref="A33:A37"/>
    <mergeCell ref="A38:A41"/>
    <mergeCell ref="A45:A46"/>
    <mergeCell ref="B12:B15"/>
    <mergeCell ref="B33:B37"/>
    <mergeCell ref="B38:B41"/>
    <mergeCell ref="G15:H15"/>
    <mergeCell ref="G19:H19"/>
    <mergeCell ref="G20:H20"/>
    <mergeCell ref="G21:H21"/>
    <mergeCell ref="G16:H16"/>
    <mergeCell ref="G17:H17"/>
    <mergeCell ref="G18:H18"/>
    <mergeCell ref="G23:H23"/>
    <mergeCell ref="G25:H25"/>
    <mergeCell ref="G27:H27"/>
    <mergeCell ref="G29:H29"/>
    <mergeCell ref="G30:H30"/>
    <mergeCell ref="A1:O1"/>
    <mergeCell ref="A2:O2"/>
    <mergeCell ref="K4:K5"/>
    <mergeCell ref="D3:J3"/>
    <mergeCell ref="G5:H5"/>
    <mergeCell ref="G4:J4"/>
    <mergeCell ref="I5:J5"/>
    <mergeCell ref="E4:E5"/>
    <mergeCell ref="F4:F5"/>
    <mergeCell ref="L4:L5"/>
    <mergeCell ref="M4:M5"/>
    <mergeCell ref="D4:D5"/>
    <mergeCell ref="A3:A5"/>
    <mergeCell ref="B3:B5"/>
    <mergeCell ref="C3:C5"/>
    <mergeCell ref="A70:O70"/>
    <mergeCell ref="A71:O71"/>
    <mergeCell ref="A73:O73"/>
    <mergeCell ref="A74:O74"/>
    <mergeCell ref="K3:N3"/>
    <mergeCell ref="O3:O5"/>
    <mergeCell ref="A6:O6"/>
    <mergeCell ref="A50:O50"/>
    <mergeCell ref="A59:O59"/>
    <mergeCell ref="A72:O72"/>
    <mergeCell ref="A12:A15"/>
    <mergeCell ref="A68:C68"/>
    <mergeCell ref="A57:C57"/>
    <mergeCell ref="A49:C49"/>
    <mergeCell ref="A51:A53"/>
    <mergeCell ref="B51:B53"/>
    <mergeCell ref="G7:H7"/>
    <mergeCell ref="G9:H9"/>
    <mergeCell ref="G10:H10"/>
    <mergeCell ref="G11:H11"/>
    <mergeCell ref="G13:H13"/>
    <mergeCell ref="G14:H14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3:H43"/>
    <mergeCell ref="G44:H44"/>
    <mergeCell ref="G63:H63"/>
    <mergeCell ref="G64:H64"/>
    <mergeCell ref="G61:H61"/>
    <mergeCell ref="G62:H62"/>
    <mergeCell ref="G45:H45"/>
    <mergeCell ref="G46:H46"/>
    <mergeCell ref="G42:H42"/>
    <mergeCell ref="G47:H47"/>
    <mergeCell ref="G48:H48"/>
    <mergeCell ref="G51:H51"/>
    <mergeCell ref="G54:H54"/>
    <mergeCell ref="G49:H49"/>
    <mergeCell ref="G52:H52"/>
    <mergeCell ref="G53:H53"/>
  </mergeCells>
  <pageMargins left="0.25" right="0.25" top="0.75" bottom="0.75" header="0.3" footer="0.3"/>
  <pageSetup paperSize="9" scale="53" firstPageNumber="0" fitToHeight="0" orientation="portrait" r:id="rId1"/>
  <headerFooter>
    <oddFooter>&amp;C&amp;"+,обычный"&amp;10Страница  &amp;P из &amp;N</oddFooter>
  </headerFooter>
  <rowBreaks count="1" manualBreakCount="1">
    <brk id="4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9"/>
  <sheetViews>
    <sheetView tabSelected="1" view="pageBreakPreview" topLeftCell="A4" zoomScaleNormal="100" zoomScaleSheetLayoutView="100" workbookViewId="0">
      <selection activeCell="D7" sqref="D7"/>
    </sheetView>
  </sheetViews>
  <sheetFormatPr defaultRowHeight="15" x14ac:dyDescent="0.25"/>
  <cols>
    <col min="1" max="1" width="10.28515625" customWidth="1"/>
    <col min="2" max="2" width="27.28515625" customWidth="1"/>
    <col min="3" max="3" width="53" customWidth="1"/>
    <col min="4" max="4" width="14.42578125" style="2" customWidth="1"/>
    <col min="5" max="5" width="16.5703125" style="2" customWidth="1"/>
  </cols>
  <sheetData>
    <row r="1" spans="1:33" x14ac:dyDescent="0.25">
      <c r="D1"/>
      <c r="E1"/>
    </row>
    <row r="2" spans="1:33" ht="84.75" hidden="1" customHeight="1" x14ac:dyDescent="0.25">
      <c r="A2" s="150" t="s">
        <v>135</v>
      </c>
      <c r="B2" s="150"/>
      <c r="C2" s="150"/>
      <c r="D2" s="150"/>
      <c r="E2" s="150"/>
      <c r="F2" s="9"/>
      <c r="G2" s="9"/>
      <c r="I2" s="1"/>
    </row>
    <row r="3" spans="1:33" ht="60.75" customHeight="1" x14ac:dyDescent="0.3">
      <c r="A3" s="127" t="s">
        <v>134</v>
      </c>
      <c r="B3" s="127"/>
      <c r="C3" s="127"/>
      <c r="D3" s="127"/>
      <c r="E3" s="127"/>
      <c r="F3" s="10"/>
      <c r="G3" s="10"/>
    </row>
    <row r="4" spans="1:33" ht="9.75" customHeight="1" x14ac:dyDescent="0.25">
      <c r="D4"/>
      <c r="E4"/>
    </row>
    <row r="5" spans="1:33" ht="15.75" customHeight="1" x14ac:dyDescent="0.25">
      <c r="A5" s="151" t="s">
        <v>0</v>
      </c>
      <c r="B5" s="151" t="s">
        <v>69</v>
      </c>
      <c r="C5" s="151" t="s">
        <v>70</v>
      </c>
      <c r="D5" s="171" t="s">
        <v>166</v>
      </c>
      <c r="E5" s="172"/>
    </row>
    <row r="6" spans="1:33" ht="15" customHeight="1" x14ac:dyDescent="0.25">
      <c r="A6" s="151"/>
      <c r="B6" s="151"/>
      <c r="C6" s="151"/>
      <c r="D6" s="173"/>
      <c r="E6" s="174"/>
    </row>
    <row r="7" spans="1:33" ht="76.5" x14ac:dyDescent="0.25">
      <c r="A7" s="151"/>
      <c r="B7" s="151"/>
      <c r="C7" s="151"/>
      <c r="D7" s="87" t="s">
        <v>178</v>
      </c>
      <c r="E7" s="87" t="s">
        <v>177</v>
      </c>
    </row>
    <row r="8" spans="1:33" ht="20.25" customHeight="1" x14ac:dyDescent="0.25">
      <c r="A8" s="158" t="s">
        <v>71</v>
      </c>
      <c r="B8" s="159"/>
      <c r="C8" s="159"/>
      <c r="D8" s="159"/>
      <c r="E8" s="159"/>
    </row>
    <row r="9" spans="1:33" ht="47.25" x14ac:dyDescent="0.25">
      <c r="A9" s="49">
        <v>37347</v>
      </c>
      <c r="B9" s="46" t="s">
        <v>8</v>
      </c>
      <c r="C9" s="53" t="s">
        <v>72</v>
      </c>
      <c r="D9" s="17">
        <v>1</v>
      </c>
      <c r="E9" s="17">
        <v>0</v>
      </c>
    </row>
    <row r="10" spans="1:33" ht="31.5" x14ac:dyDescent="0.25">
      <c r="A10" s="91">
        <v>36988</v>
      </c>
      <c r="B10" s="92" t="s">
        <v>9</v>
      </c>
      <c r="C10" s="53" t="s">
        <v>73</v>
      </c>
      <c r="D10" s="17">
        <v>4</v>
      </c>
      <c r="E10" s="17">
        <v>0</v>
      </c>
    </row>
    <row r="11" spans="1:33" ht="47.25" x14ac:dyDescent="0.25">
      <c r="A11" s="54">
        <v>37353</v>
      </c>
      <c r="B11" s="55" t="s">
        <v>10</v>
      </c>
      <c r="C11" s="53" t="s">
        <v>74</v>
      </c>
      <c r="D11" s="17">
        <v>2</v>
      </c>
      <c r="E11" s="17">
        <v>0</v>
      </c>
    </row>
    <row r="12" spans="1:33" ht="31.5" x14ac:dyDescent="0.25">
      <c r="A12" s="54">
        <v>37718</v>
      </c>
      <c r="B12" s="55" t="s">
        <v>11</v>
      </c>
      <c r="C12" s="53" t="s">
        <v>75</v>
      </c>
      <c r="D12" s="17">
        <v>2</v>
      </c>
      <c r="E12" s="17">
        <v>0</v>
      </c>
    </row>
    <row r="13" spans="1:33" s="12" customFormat="1" ht="47.25" x14ac:dyDescent="0.25">
      <c r="A13" s="54">
        <v>38084</v>
      </c>
      <c r="B13" s="55" t="s">
        <v>12</v>
      </c>
      <c r="C13" s="53" t="s">
        <v>76</v>
      </c>
      <c r="D13" s="17">
        <v>5</v>
      </c>
      <c r="E13" s="17">
        <v>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12" customFormat="1" ht="45" x14ac:dyDescent="0.25">
      <c r="A14" s="152">
        <v>36989</v>
      </c>
      <c r="B14" s="155" t="s">
        <v>13</v>
      </c>
      <c r="C14" s="53" t="s">
        <v>77</v>
      </c>
      <c r="D14" s="17">
        <v>2</v>
      </c>
      <c r="E14" s="72" t="s">
        <v>159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12" customFormat="1" ht="31.5" x14ac:dyDescent="0.25">
      <c r="A15" s="153"/>
      <c r="B15" s="156"/>
      <c r="C15" s="53" t="s">
        <v>78</v>
      </c>
      <c r="D15" s="17">
        <v>1</v>
      </c>
      <c r="E15" s="17">
        <v>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12" customFormat="1" ht="15.75" x14ac:dyDescent="0.25">
      <c r="A16" s="153"/>
      <c r="B16" s="156"/>
      <c r="C16" s="53" t="s">
        <v>79</v>
      </c>
      <c r="D16" s="17">
        <v>1</v>
      </c>
      <c r="E16" s="17">
        <v>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12" customFormat="1" ht="15.75" x14ac:dyDescent="0.25">
      <c r="A17" s="153"/>
      <c r="B17" s="156"/>
      <c r="C17" s="53" t="s">
        <v>80</v>
      </c>
      <c r="D17" s="17">
        <v>2</v>
      </c>
      <c r="E17" s="17">
        <v>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2" customFormat="1" ht="15.75" x14ac:dyDescent="0.25">
      <c r="A18" s="153"/>
      <c r="B18" s="156"/>
      <c r="C18" s="53" t="s">
        <v>81</v>
      </c>
      <c r="D18" s="17">
        <v>1</v>
      </c>
      <c r="E18" s="17">
        <v>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2" customFormat="1" ht="31.5" x14ac:dyDescent="0.25">
      <c r="A19" s="153"/>
      <c r="B19" s="156"/>
      <c r="C19" s="53" t="s">
        <v>82</v>
      </c>
      <c r="D19" s="17">
        <v>1</v>
      </c>
      <c r="E19" s="17">
        <v>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2" customFormat="1" ht="15.75" x14ac:dyDescent="0.25">
      <c r="A20" s="153"/>
      <c r="B20" s="156"/>
      <c r="C20" s="53" t="s">
        <v>15</v>
      </c>
      <c r="D20" s="17">
        <v>1</v>
      </c>
      <c r="E20" s="17"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5.75" x14ac:dyDescent="0.25">
      <c r="A21" s="153"/>
      <c r="B21" s="156"/>
      <c r="C21" s="53" t="s">
        <v>16</v>
      </c>
      <c r="D21" s="17">
        <v>1</v>
      </c>
      <c r="E21" s="17">
        <v>0</v>
      </c>
    </row>
    <row r="22" spans="1:33" ht="15.75" x14ac:dyDescent="0.25">
      <c r="A22" s="154"/>
      <c r="B22" s="157"/>
      <c r="C22" s="53" t="s">
        <v>17</v>
      </c>
      <c r="D22" s="17">
        <v>2</v>
      </c>
      <c r="E22" s="17">
        <v>0</v>
      </c>
    </row>
    <row r="23" spans="1:33" ht="31.5" x14ac:dyDescent="0.25">
      <c r="A23" s="54">
        <v>36994</v>
      </c>
      <c r="B23" s="28" t="s">
        <v>21</v>
      </c>
      <c r="C23" s="56" t="s">
        <v>22</v>
      </c>
      <c r="D23" s="17">
        <v>4</v>
      </c>
      <c r="E23" s="17">
        <v>0</v>
      </c>
    </row>
    <row r="24" spans="1:33" ht="47.25" x14ac:dyDescent="0.25">
      <c r="A24" s="63">
        <v>37359</v>
      </c>
      <c r="B24" s="28" t="s">
        <v>144</v>
      </c>
      <c r="C24" s="56" t="s">
        <v>145</v>
      </c>
      <c r="D24" s="17">
        <v>2</v>
      </c>
      <c r="E24" s="17">
        <v>0</v>
      </c>
    </row>
    <row r="25" spans="1:33" ht="31.5" x14ac:dyDescent="0.25">
      <c r="A25" s="54">
        <v>37726</v>
      </c>
      <c r="B25" s="28" t="s">
        <v>23</v>
      </c>
      <c r="C25" s="56" t="s">
        <v>83</v>
      </c>
      <c r="D25" s="17">
        <v>4</v>
      </c>
      <c r="E25" s="17">
        <v>0</v>
      </c>
    </row>
    <row r="26" spans="1:33" ht="31.5" x14ac:dyDescent="0.25">
      <c r="A26" s="54">
        <v>37367</v>
      </c>
      <c r="B26" s="28" t="s">
        <v>28</v>
      </c>
      <c r="C26" s="56" t="s">
        <v>84</v>
      </c>
      <c r="D26" s="17">
        <v>3</v>
      </c>
      <c r="E26" s="17">
        <v>0</v>
      </c>
    </row>
    <row r="27" spans="1:33" s="12" customFormat="1" ht="47.25" x14ac:dyDescent="0.25">
      <c r="A27" s="54">
        <v>37004</v>
      </c>
      <c r="B27" s="33" t="s">
        <v>30</v>
      </c>
      <c r="C27" s="56" t="s">
        <v>85</v>
      </c>
      <c r="D27" s="17">
        <v>2</v>
      </c>
      <c r="E27" s="17">
        <v>0</v>
      </c>
      <c r="F27"/>
      <c r="M27" s="12" t="s">
        <v>86</v>
      </c>
    </row>
    <row r="28" spans="1:33" s="12" customFormat="1" ht="47.25" x14ac:dyDescent="0.25">
      <c r="A28" s="54">
        <v>37369</v>
      </c>
      <c r="B28" s="28" t="s">
        <v>87</v>
      </c>
      <c r="C28" s="56" t="s">
        <v>88</v>
      </c>
      <c r="D28" s="17">
        <v>1</v>
      </c>
      <c r="E28" s="17">
        <v>0</v>
      </c>
      <c r="F28"/>
    </row>
    <row r="29" spans="1:33" s="12" customFormat="1" ht="63" x14ac:dyDescent="0.25">
      <c r="A29" s="54">
        <v>37734</v>
      </c>
      <c r="B29" s="28" t="s">
        <v>32</v>
      </c>
      <c r="C29" s="56" t="s">
        <v>89</v>
      </c>
      <c r="D29" s="17">
        <v>5</v>
      </c>
      <c r="E29" s="17">
        <v>0</v>
      </c>
      <c r="F29"/>
    </row>
    <row r="30" spans="1:33" ht="15.75" x14ac:dyDescent="0.25">
      <c r="A30" s="30"/>
      <c r="B30" s="31"/>
      <c r="C30" s="32" t="s">
        <v>66</v>
      </c>
      <c r="D30" s="21">
        <f>SUM(D9:D29)</f>
        <v>47</v>
      </c>
      <c r="E30" s="21">
        <v>1</v>
      </c>
    </row>
    <row r="31" spans="1:33" ht="9.75" customHeight="1" x14ac:dyDescent="0.25">
      <c r="A31" s="148"/>
      <c r="B31" s="148"/>
      <c r="C31" s="148"/>
      <c r="D31" s="148"/>
      <c r="E31" s="148"/>
    </row>
    <row r="32" spans="1:33" x14ac:dyDescent="0.25">
      <c r="A32" s="13"/>
      <c r="B32" s="13"/>
      <c r="C32" s="13"/>
      <c r="D32"/>
      <c r="E32"/>
    </row>
    <row r="33" spans="1:5" x14ac:dyDescent="0.25">
      <c r="B33" s="13"/>
      <c r="C33" s="13"/>
      <c r="D33"/>
      <c r="E33"/>
    </row>
    <row r="34" spans="1:5" x14ac:dyDescent="0.25">
      <c r="B34" s="13"/>
      <c r="C34" s="13"/>
      <c r="D34"/>
      <c r="E34"/>
    </row>
    <row r="35" spans="1:5" x14ac:dyDescent="0.25">
      <c r="B35" s="13"/>
      <c r="C35" s="13"/>
      <c r="D35"/>
      <c r="E35"/>
    </row>
    <row r="36" spans="1:5" x14ac:dyDescent="0.25">
      <c r="B36" s="13"/>
      <c r="C36" s="13"/>
      <c r="D36"/>
      <c r="E36"/>
    </row>
    <row r="37" spans="1:5" x14ac:dyDescent="0.25">
      <c r="B37" s="13"/>
      <c r="C37" s="13"/>
    </row>
    <row r="38" spans="1:5" x14ac:dyDescent="0.25">
      <c r="B38" s="13"/>
      <c r="C38" s="13"/>
    </row>
    <row r="39" spans="1:5" x14ac:dyDescent="0.25">
      <c r="B39" s="13"/>
      <c r="C39" s="13"/>
    </row>
    <row r="40" spans="1:5" x14ac:dyDescent="0.25">
      <c r="B40" s="13"/>
      <c r="C40" s="13"/>
    </row>
    <row r="41" spans="1:5" x14ac:dyDescent="0.25">
      <c r="B41" s="13"/>
      <c r="C41" s="13"/>
    </row>
    <row r="42" spans="1:5" x14ac:dyDescent="0.25">
      <c r="B42" s="13"/>
      <c r="C42" s="13"/>
    </row>
    <row r="43" spans="1:5" x14ac:dyDescent="0.25">
      <c r="B43" s="13"/>
      <c r="C43" s="13"/>
    </row>
    <row r="44" spans="1:5" x14ac:dyDescent="0.25">
      <c r="B44" s="13"/>
      <c r="C44" s="13"/>
    </row>
    <row r="45" spans="1:5" x14ac:dyDescent="0.25">
      <c r="B45" s="13"/>
      <c r="C45" s="13"/>
    </row>
    <row r="46" spans="1:5" x14ac:dyDescent="0.25">
      <c r="B46" s="13"/>
      <c r="C46" s="13"/>
    </row>
    <row r="47" spans="1:5" x14ac:dyDescent="0.25">
      <c r="B47" s="13"/>
      <c r="C47" s="13"/>
    </row>
    <row r="48" spans="1:5" x14ac:dyDescent="0.25">
      <c r="A48" s="13"/>
      <c r="B48" s="13"/>
      <c r="C48" s="13"/>
    </row>
    <row r="49" spans="1:3" x14ac:dyDescent="0.25">
      <c r="A49" s="13"/>
      <c r="B49" s="13"/>
      <c r="C49" s="13"/>
    </row>
  </sheetData>
  <mergeCells count="10">
    <mergeCell ref="A14:A22"/>
    <mergeCell ref="B14:B22"/>
    <mergeCell ref="A8:E8"/>
    <mergeCell ref="A2:E2"/>
    <mergeCell ref="A3:E3"/>
    <mergeCell ref="A5:A7"/>
    <mergeCell ref="B5:B7"/>
    <mergeCell ref="C5:C7"/>
    <mergeCell ref="D5:E6"/>
    <mergeCell ref="A31:E31"/>
  </mergeCells>
  <pageMargins left="0.78740157480314965" right="0.19685039370078741" top="0.35433070866141736" bottom="0.39370078740157483" header="0.31496062992125984" footer="0"/>
  <pageSetup paperSize="9" scale="76" fitToHeight="0" orientation="portrait" r:id="rId1"/>
  <headerFooter>
    <oddFooter>&amp;C&amp;"+,обычный"&amp;10Страница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6"/>
  <sheetViews>
    <sheetView view="pageBreakPreview" topLeftCell="A15" zoomScaleNormal="100" zoomScaleSheetLayoutView="100" workbookViewId="0">
      <selection activeCell="D22" sqref="D22"/>
    </sheetView>
  </sheetViews>
  <sheetFormatPr defaultRowHeight="15" x14ac:dyDescent="0.25"/>
  <cols>
    <col min="1" max="1" width="10.28515625" customWidth="1"/>
    <col min="2" max="2" width="23.85546875" customWidth="1"/>
    <col min="3" max="3" width="16.28515625" customWidth="1"/>
    <col min="4" max="4" width="29.5703125" customWidth="1"/>
    <col min="5" max="5" width="7.28515625" customWidth="1"/>
    <col min="6" max="6" width="9.7109375" customWidth="1"/>
    <col min="7" max="7" width="12" customWidth="1"/>
    <col min="8" max="8" width="7" customWidth="1"/>
    <col min="10" max="10" width="13.28515625" customWidth="1"/>
    <col min="11" max="12" width="0" hidden="1" customWidth="1"/>
  </cols>
  <sheetData>
    <row r="1" spans="1:35" hidden="1" x14ac:dyDescent="0.25"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35" ht="116.25" hidden="1" customHeight="1" x14ac:dyDescent="0.25">
      <c r="A2" s="150" t="s">
        <v>135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35" ht="9" customHeight="1" x14ac:dyDescent="0.25">
      <c r="A3" s="12"/>
      <c r="B3" s="14"/>
      <c r="C3" s="14"/>
      <c r="D3" s="165"/>
      <c r="E3" s="165"/>
      <c r="F3" s="165"/>
      <c r="G3" s="165"/>
      <c r="H3" s="165"/>
      <c r="I3" s="165"/>
      <c r="J3" s="165"/>
      <c r="K3" s="165"/>
      <c r="L3" s="165"/>
    </row>
    <row r="4" spans="1:35" ht="78.75" customHeight="1" x14ac:dyDescent="0.3">
      <c r="A4" s="170" t="s">
        <v>160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35" ht="9.75" hidden="1" customHeight="1" x14ac:dyDescent="0.25">
      <c r="A5" s="12"/>
      <c r="B5" s="12"/>
      <c r="C5" s="12"/>
      <c r="D5" s="12"/>
      <c r="E5" s="167"/>
      <c r="F5" s="167"/>
      <c r="G5" s="167"/>
      <c r="H5" s="167"/>
      <c r="I5" s="167"/>
      <c r="J5" s="167"/>
      <c r="K5" s="167"/>
      <c r="L5" s="167"/>
    </row>
    <row r="6" spans="1:35" ht="15.75" x14ac:dyDescent="0.25">
      <c r="A6" s="168" t="s">
        <v>90</v>
      </c>
      <c r="B6" s="168" t="s">
        <v>91</v>
      </c>
      <c r="C6" s="168" t="s">
        <v>92</v>
      </c>
      <c r="D6" s="168" t="s">
        <v>93</v>
      </c>
      <c r="E6" s="168" t="s">
        <v>3</v>
      </c>
      <c r="F6" s="168"/>
      <c r="G6" s="168"/>
      <c r="H6" s="168"/>
      <c r="I6" s="168"/>
      <c r="J6" s="168"/>
      <c r="K6" s="168"/>
      <c r="L6" s="168"/>
    </row>
    <row r="7" spans="1:35" x14ac:dyDescent="0.25">
      <c r="A7" s="168"/>
      <c r="B7" s="168"/>
      <c r="C7" s="168"/>
      <c r="D7" s="168"/>
      <c r="E7" s="169" t="s">
        <v>161</v>
      </c>
      <c r="F7" s="169"/>
      <c r="G7" s="169"/>
      <c r="H7" s="169" t="s">
        <v>162</v>
      </c>
      <c r="I7" s="169"/>
      <c r="J7" s="169"/>
      <c r="K7" s="169"/>
      <c r="L7" s="169" t="s">
        <v>4</v>
      </c>
    </row>
    <row r="8" spans="1:35" ht="51" x14ac:dyDescent="0.25">
      <c r="A8" s="168"/>
      <c r="B8" s="168"/>
      <c r="C8" s="168"/>
      <c r="D8" s="168"/>
      <c r="E8" s="34" t="s">
        <v>4</v>
      </c>
      <c r="F8" s="34" t="s">
        <v>163</v>
      </c>
      <c r="G8" s="34" t="s">
        <v>154</v>
      </c>
      <c r="H8" s="34" t="s">
        <v>4</v>
      </c>
      <c r="I8" s="34" t="s">
        <v>152</v>
      </c>
      <c r="J8" s="34" t="s">
        <v>167</v>
      </c>
      <c r="K8" s="34" t="s">
        <v>153</v>
      </c>
      <c r="L8" s="169"/>
    </row>
    <row r="9" spans="1:35" ht="63" x14ac:dyDescent="0.25">
      <c r="A9" s="35" t="s">
        <v>94</v>
      </c>
      <c r="B9" s="67" t="s">
        <v>95</v>
      </c>
      <c r="C9" s="36" t="s">
        <v>96</v>
      </c>
      <c r="D9" s="37" t="s">
        <v>97</v>
      </c>
      <c r="E9" s="88">
        <v>6</v>
      </c>
      <c r="F9" s="84">
        <f>E9-G9</f>
        <v>4</v>
      </c>
      <c r="G9" s="89">
        <v>2</v>
      </c>
      <c r="H9" s="88">
        <v>9</v>
      </c>
      <c r="I9" s="84">
        <f>H9-J9</f>
        <v>8</v>
      </c>
      <c r="J9" s="84">
        <v>1</v>
      </c>
      <c r="K9" s="84"/>
      <c r="L9" s="90">
        <f t="shared" ref="L9:L23" si="0">SUM(E9,H9)</f>
        <v>15</v>
      </c>
    </row>
    <row r="10" spans="1:35" ht="31.5" x14ac:dyDescent="0.25">
      <c r="A10" s="162" t="s">
        <v>98</v>
      </c>
      <c r="B10" s="149" t="s">
        <v>99</v>
      </c>
      <c r="C10" s="38" t="s">
        <v>100</v>
      </c>
      <c r="D10" s="33" t="s">
        <v>101</v>
      </c>
      <c r="E10" s="41">
        <v>1</v>
      </c>
      <c r="F10" s="29">
        <f t="shared" ref="F10:F25" si="1">E10-G10</f>
        <v>0</v>
      </c>
      <c r="G10" s="83">
        <v>1</v>
      </c>
      <c r="H10" s="41">
        <v>10</v>
      </c>
      <c r="I10" s="29">
        <f t="shared" ref="I10:I25" si="2">H10-J10</f>
        <v>9</v>
      </c>
      <c r="J10" s="29">
        <v>1</v>
      </c>
      <c r="K10" s="29"/>
      <c r="L10" s="11">
        <f t="shared" si="0"/>
        <v>11</v>
      </c>
    </row>
    <row r="11" spans="1:35" s="12" customFormat="1" ht="42.75" customHeight="1" x14ac:dyDescent="0.25">
      <c r="A11" s="164"/>
      <c r="B11" s="161"/>
      <c r="C11" s="38" t="s">
        <v>102</v>
      </c>
      <c r="D11" s="33" t="s">
        <v>103</v>
      </c>
      <c r="E11" s="41">
        <v>1</v>
      </c>
      <c r="F11" s="29">
        <f t="shared" si="1"/>
        <v>0</v>
      </c>
      <c r="G11" s="83">
        <v>1</v>
      </c>
      <c r="H11" s="41">
        <v>10</v>
      </c>
      <c r="I11" s="29">
        <f t="shared" si="2"/>
        <v>9</v>
      </c>
      <c r="J11" s="29">
        <v>1</v>
      </c>
      <c r="K11" s="29"/>
      <c r="L11" s="11">
        <f t="shared" si="0"/>
        <v>11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12" customFormat="1" ht="64.5" customHeight="1" x14ac:dyDescent="0.25">
      <c r="A12" s="164"/>
      <c r="B12" s="161"/>
      <c r="C12" s="38" t="s">
        <v>104</v>
      </c>
      <c r="D12" s="45" t="s">
        <v>105</v>
      </c>
      <c r="E12" s="41">
        <v>1</v>
      </c>
      <c r="F12" s="29">
        <f t="shared" si="1"/>
        <v>0</v>
      </c>
      <c r="G12" s="83">
        <v>1</v>
      </c>
      <c r="H12" s="41">
        <v>10</v>
      </c>
      <c r="I12" s="29">
        <f t="shared" si="2"/>
        <v>9</v>
      </c>
      <c r="J12" s="29">
        <v>1</v>
      </c>
      <c r="K12" s="29"/>
      <c r="L12" s="11">
        <f t="shared" si="0"/>
        <v>11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12" customFormat="1" ht="69.75" customHeight="1" x14ac:dyDescent="0.25">
      <c r="A13" s="164"/>
      <c r="B13" s="161"/>
      <c r="C13" s="38" t="s">
        <v>106</v>
      </c>
      <c r="D13" s="33" t="s">
        <v>107</v>
      </c>
      <c r="E13" s="41">
        <v>1</v>
      </c>
      <c r="F13" s="29">
        <f t="shared" si="1"/>
        <v>0</v>
      </c>
      <c r="G13" s="83">
        <v>1</v>
      </c>
      <c r="H13" s="41">
        <v>10</v>
      </c>
      <c r="I13" s="29">
        <f t="shared" si="2"/>
        <v>9</v>
      </c>
      <c r="J13" s="29">
        <v>1</v>
      </c>
      <c r="K13" s="29"/>
      <c r="L13" s="11">
        <f t="shared" si="0"/>
        <v>11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12" customFormat="1" ht="31.5" x14ac:dyDescent="0.25">
      <c r="A14" s="164"/>
      <c r="B14" s="161"/>
      <c r="C14" s="38" t="s">
        <v>108</v>
      </c>
      <c r="D14" s="33" t="s">
        <v>109</v>
      </c>
      <c r="E14" s="41">
        <v>0</v>
      </c>
      <c r="F14" s="29">
        <f t="shared" si="1"/>
        <v>0</v>
      </c>
      <c r="G14" s="74">
        <v>0</v>
      </c>
      <c r="H14" s="41">
        <v>10</v>
      </c>
      <c r="I14" s="29">
        <f t="shared" si="2"/>
        <v>9</v>
      </c>
      <c r="J14" s="29">
        <v>1</v>
      </c>
      <c r="K14" s="29"/>
      <c r="L14" s="11">
        <f t="shared" si="0"/>
        <v>10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2" customFormat="1" ht="38.25" customHeight="1" x14ac:dyDescent="0.25">
      <c r="A15" s="164"/>
      <c r="B15" s="161"/>
      <c r="C15" s="38" t="s">
        <v>110</v>
      </c>
      <c r="D15" s="33" t="s">
        <v>111</v>
      </c>
      <c r="E15" s="41">
        <v>1</v>
      </c>
      <c r="F15" s="29">
        <f t="shared" si="1"/>
        <v>0</v>
      </c>
      <c r="G15" s="83">
        <v>1</v>
      </c>
      <c r="H15" s="41">
        <v>10</v>
      </c>
      <c r="I15" s="29">
        <f t="shared" si="2"/>
        <v>9</v>
      </c>
      <c r="J15" s="29">
        <v>1</v>
      </c>
      <c r="K15" s="29"/>
      <c r="L15" s="11">
        <f t="shared" si="0"/>
        <v>11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12" customFormat="1" ht="78.75" x14ac:dyDescent="0.25">
      <c r="A16" s="164"/>
      <c r="B16" s="161"/>
      <c r="C16" s="38" t="s">
        <v>112</v>
      </c>
      <c r="D16" s="33" t="s">
        <v>113</v>
      </c>
      <c r="E16" s="41">
        <v>1</v>
      </c>
      <c r="F16" s="29">
        <f t="shared" si="1"/>
        <v>0</v>
      </c>
      <c r="G16" s="83">
        <v>1</v>
      </c>
      <c r="H16" s="41">
        <v>10</v>
      </c>
      <c r="I16" s="29">
        <f t="shared" si="2"/>
        <v>9</v>
      </c>
      <c r="J16" s="29">
        <v>1</v>
      </c>
      <c r="K16" s="29"/>
      <c r="L16" s="11">
        <f t="shared" si="0"/>
        <v>11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12" customFormat="1" ht="15.75" x14ac:dyDescent="0.25">
      <c r="A17" s="164"/>
      <c r="B17" s="161"/>
      <c r="C17" s="38" t="s">
        <v>114</v>
      </c>
      <c r="D17" s="47" t="s">
        <v>115</v>
      </c>
      <c r="E17" s="41">
        <v>1</v>
      </c>
      <c r="F17" s="29">
        <f t="shared" si="1"/>
        <v>0</v>
      </c>
      <c r="G17" s="83">
        <v>1</v>
      </c>
      <c r="H17" s="41">
        <v>10</v>
      </c>
      <c r="I17" s="29">
        <f t="shared" si="2"/>
        <v>9</v>
      </c>
      <c r="J17" s="29">
        <v>1</v>
      </c>
      <c r="K17" s="29"/>
      <c r="L17" s="11">
        <f t="shared" si="0"/>
        <v>11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12" customFormat="1" ht="66" customHeight="1" x14ac:dyDescent="0.25">
      <c r="A18" s="164"/>
      <c r="B18" s="161"/>
      <c r="C18" s="38" t="s">
        <v>116</v>
      </c>
      <c r="D18" s="33" t="s">
        <v>117</v>
      </c>
      <c r="E18" s="41">
        <v>1</v>
      </c>
      <c r="F18" s="29">
        <f t="shared" si="1"/>
        <v>0</v>
      </c>
      <c r="G18" s="83">
        <v>1</v>
      </c>
      <c r="H18" s="41">
        <v>10</v>
      </c>
      <c r="I18" s="29">
        <f t="shared" si="2"/>
        <v>9</v>
      </c>
      <c r="J18" s="29">
        <v>1</v>
      </c>
      <c r="K18" s="29"/>
      <c r="L18" s="11">
        <f t="shared" si="0"/>
        <v>11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64.5" customHeight="1" x14ac:dyDescent="0.25">
      <c r="A19" s="164"/>
      <c r="B19" s="161"/>
      <c r="C19" s="38" t="s">
        <v>118</v>
      </c>
      <c r="D19" s="33" t="s">
        <v>119</v>
      </c>
      <c r="E19" s="41">
        <v>0</v>
      </c>
      <c r="F19" s="29">
        <f t="shared" si="1"/>
        <v>0</v>
      </c>
      <c r="G19" s="74">
        <v>0</v>
      </c>
      <c r="H19" s="41">
        <v>10</v>
      </c>
      <c r="I19" s="29">
        <f t="shared" si="2"/>
        <v>9</v>
      </c>
      <c r="J19" s="29">
        <v>1</v>
      </c>
      <c r="K19" s="29"/>
      <c r="L19" s="11">
        <f t="shared" si="0"/>
        <v>10</v>
      </c>
    </row>
    <row r="20" spans="1:35" ht="47.25" x14ac:dyDescent="0.25">
      <c r="A20" s="163"/>
      <c r="B20" s="160"/>
      <c r="C20" s="38" t="s">
        <v>120</v>
      </c>
      <c r="D20" s="33" t="s">
        <v>121</v>
      </c>
      <c r="E20" s="41">
        <v>0</v>
      </c>
      <c r="F20" s="29">
        <f t="shared" si="1"/>
        <v>0</v>
      </c>
      <c r="G20" s="74">
        <v>0</v>
      </c>
      <c r="H20" s="41">
        <v>10</v>
      </c>
      <c r="I20" s="29">
        <f t="shared" si="2"/>
        <v>9</v>
      </c>
      <c r="J20" s="29">
        <v>1</v>
      </c>
      <c r="K20" s="29"/>
      <c r="L20" s="11">
        <f t="shared" si="0"/>
        <v>10</v>
      </c>
    </row>
    <row r="21" spans="1:35" ht="47.25" x14ac:dyDescent="0.25">
      <c r="A21" s="38" t="s">
        <v>122</v>
      </c>
      <c r="B21" s="29" t="s">
        <v>123</v>
      </c>
      <c r="C21" s="38" t="s">
        <v>124</v>
      </c>
      <c r="D21" s="33" t="s">
        <v>125</v>
      </c>
      <c r="E21" s="41">
        <v>13</v>
      </c>
      <c r="F21" s="29">
        <f t="shared" si="1"/>
        <v>8</v>
      </c>
      <c r="G21" s="83">
        <v>5</v>
      </c>
      <c r="H21" s="41">
        <v>13</v>
      </c>
      <c r="I21" s="29">
        <f t="shared" si="2"/>
        <v>11</v>
      </c>
      <c r="J21" s="29">
        <v>2</v>
      </c>
      <c r="K21" s="29"/>
      <c r="L21" s="11">
        <f t="shared" si="0"/>
        <v>26</v>
      </c>
    </row>
    <row r="22" spans="1:35" ht="31.5" x14ac:dyDescent="0.25">
      <c r="A22" s="38" t="s">
        <v>126</v>
      </c>
      <c r="B22" s="29" t="s">
        <v>127</v>
      </c>
      <c r="C22" s="38" t="s">
        <v>128</v>
      </c>
      <c r="D22" s="33" t="s">
        <v>129</v>
      </c>
      <c r="E22" s="41">
        <v>13</v>
      </c>
      <c r="F22" s="29">
        <f t="shared" si="1"/>
        <v>8</v>
      </c>
      <c r="G22" s="83">
        <v>5</v>
      </c>
      <c r="H22" s="41">
        <v>13</v>
      </c>
      <c r="I22" s="29">
        <f t="shared" si="2"/>
        <v>11</v>
      </c>
      <c r="J22" s="29">
        <v>2</v>
      </c>
      <c r="K22" s="29"/>
      <c r="L22" s="11">
        <f t="shared" si="0"/>
        <v>26</v>
      </c>
    </row>
    <row r="23" spans="1:35" ht="31.5" x14ac:dyDescent="0.25">
      <c r="A23" s="162" t="s">
        <v>130</v>
      </c>
      <c r="B23" s="149" t="s">
        <v>39</v>
      </c>
      <c r="C23" s="38" t="s">
        <v>131</v>
      </c>
      <c r="D23" s="33" t="s">
        <v>132</v>
      </c>
      <c r="E23" s="41">
        <v>7</v>
      </c>
      <c r="F23" s="29">
        <f t="shared" si="1"/>
        <v>5</v>
      </c>
      <c r="G23" s="74">
        <v>2</v>
      </c>
      <c r="H23" s="41">
        <v>7</v>
      </c>
      <c r="I23" s="29">
        <f t="shared" si="2"/>
        <v>6</v>
      </c>
      <c r="J23" s="29">
        <v>1</v>
      </c>
      <c r="K23" s="29"/>
      <c r="L23" s="11">
        <f t="shared" si="0"/>
        <v>14</v>
      </c>
    </row>
    <row r="24" spans="1:35" s="69" customFormat="1" ht="15.75" x14ac:dyDescent="0.25">
      <c r="A24" s="163"/>
      <c r="B24" s="160"/>
      <c r="C24" s="38" t="s">
        <v>133</v>
      </c>
      <c r="D24" s="33" t="s">
        <v>46</v>
      </c>
      <c r="E24" s="43">
        <v>7</v>
      </c>
      <c r="F24" s="29">
        <f t="shared" si="1"/>
        <v>5</v>
      </c>
      <c r="G24" s="74">
        <v>2</v>
      </c>
      <c r="H24" s="43">
        <v>7</v>
      </c>
      <c r="I24" s="29">
        <f t="shared" si="2"/>
        <v>6</v>
      </c>
      <c r="J24" s="76">
        <v>1</v>
      </c>
      <c r="K24" s="66"/>
      <c r="L24" s="66">
        <v>0</v>
      </c>
    </row>
    <row r="25" spans="1:35" s="69" customFormat="1" ht="15.75" x14ac:dyDescent="0.25">
      <c r="A25" s="68"/>
      <c r="B25" s="65"/>
      <c r="C25" s="38" t="s">
        <v>150</v>
      </c>
      <c r="D25" s="33" t="s">
        <v>151</v>
      </c>
      <c r="E25" s="43">
        <v>2</v>
      </c>
      <c r="F25" s="73">
        <f t="shared" si="1"/>
        <v>1</v>
      </c>
      <c r="G25" s="75">
        <v>1</v>
      </c>
      <c r="H25" s="43">
        <v>6</v>
      </c>
      <c r="I25" s="29">
        <f t="shared" si="2"/>
        <v>5</v>
      </c>
      <c r="J25" s="76">
        <v>1</v>
      </c>
      <c r="K25" s="76"/>
      <c r="L25" s="76"/>
    </row>
    <row r="26" spans="1:35" ht="15.75" x14ac:dyDescent="0.25">
      <c r="A26" s="39"/>
      <c r="B26" s="40"/>
      <c r="C26" s="41"/>
      <c r="D26" s="42" t="s">
        <v>66</v>
      </c>
      <c r="E26" s="43">
        <f t="shared" ref="E26:J26" si="3">SUM(E9:E25)</f>
        <v>56</v>
      </c>
      <c r="F26" s="43">
        <f t="shared" si="3"/>
        <v>31</v>
      </c>
      <c r="G26" s="43">
        <f t="shared" si="3"/>
        <v>25</v>
      </c>
      <c r="H26" s="43">
        <f t="shared" si="3"/>
        <v>165</v>
      </c>
      <c r="I26" s="43">
        <f t="shared" si="3"/>
        <v>146</v>
      </c>
      <c r="J26" s="43">
        <f t="shared" si="3"/>
        <v>19</v>
      </c>
      <c r="K26" s="43">
        <f t="shared" ref="K26:L26" si="4">SUM(K9:K24)</f>
        <v>0</v>
      </c>
      <c r="L26" s="43">
        <f t="shared" si="4"/>
        <v>199</v>
      </c>
    </row>
    <row r="27" spans="1:35" s="2" customFormat="1" ht="15.75" x14ac:dyDescent="0.25">
      <c r="A27" s="4"/>
      <c r="B27" s="5"/>
      <c r="C27" s="6"/>
      <c r="D27" s="7"/>
      <c r="E27" s="8"/>
      <c r="F27" s="8"/>
    </row>
    <row r="28" spans="1:35" ht="15.75" customHeight="1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35" ht="38.25" customHeight="1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35" ht="24" customHeight="1" x14ac:dyDescent="0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35" ht="15.75" x14ac:dyDescent="0.25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</row>
    <row r="32" spans="1:35" x14ac:dyDescent="0.25">
      <c r="B32" s="13"/>
      <c r="C32" s="13"/>
      <c r="D32" s="13"/>
      <c r="E32" s="13"/>
    </row>
    <row r="33" spans="1:5" x14ac:dyDescent="0.25">
      <c r="B33" s="13"/>
      <c r="C33" s="13"/>
      <c r="D33" s="13"/>
      <c r="E33" s="13"/>
    </row>
    <row r="34" spans="1:5" x14ac:dyDescent="0.25">
      <c r="B34" s="13"/>
      <c r="C34" s="13"/>
      <c r="D34" s="13"/>
      <c r="E34" s="13"/>
    </row>
    <row r="35" spans="1:5" x14ac:dyDescent="0.25">
      <c r="B35" s="13"/>
      <c r="C35" s="13"/>
      <c r="D35" s="13"/>
      <c r="E35" s="13"/>
    </row>
    <row r="36" spans="1:5" x14ac:dyDescent="0.25">
      <c r="B36" s="13"/>
      <c r="C36" s="13"/>
      <c r="D36" s="13"/>
      <c r="E36" s="13"/>
    </row>
    <row r="37" spans="1:5" x14ac:dyDescent="0.25">
      <c r="B37" s="13"/>
      <c r="C37" s="13"/>
      <c r="D37" s="13"/>
      <c r="E37" s="13"/>
    </row>
    <row r="38" spans="1:5" x14ac:dyDescent="0.25">
      <c r="B38" s="13"/>
      <c r="C38" s="13"/>
      <c r="D38" s="13"/>
      <c r="E38" s="13"/>
    </row>
    <row r="39" spans="1:5" x14ac:dyDescent="0.25">
      <c r="B39" s="13"/>
      <c r="C39" s="13"/>
      <c r="D39" s="13"/>
      <c r="E39" s="13"/>
    </row>
    <row r="40" spans="1:5" x14ac:dyDescent="0.25">
      <c r="B40" s="13"/>
      <c r="C40" s="13"/>
      <c r="D40" s="13"/>
      <c r="E40" s="13"/>
    </row>
    <row r="41" spans="1:5" x14ac:dyDescent="0.25">
      <c r="B41" s="13"/>
      <c r="C41" s="13"/>
      <c r="D41" s="13"/>
      <c r="E41" s="13"/>
    </row>
    <row r="42" spans="1:5" x14ac:dyDescent="0.25">
      <c r="B42" s="13"/>
      <c r="C42" s="13"/>
      <c r="D42" s="13"/>
      <c r="E42" s="13"/>
    </row>
    <row r="43" spans="1:5" x14ac:dyDescent="0.25">
      <c r="B43" s="13"/>
      <c r="C43" s="13"/>
      <c r="D43" s="13"/>
      <c r="E43" s="13"/>
    </row>
    <row r="44" spans="1:5" x14ac:dyDescent="0.25"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</sheetData>
  <mergeCells count="21">
    <mergeCell ref="D3:L3"/>
    <mergeCell ref="C1:L1"/>
    <mergeCell ref="E5:L5"/>
    <mergeCell ref="A6:A8"/>
    <mergeCell ref="B6:B8"/>
    <mergeCell ref="C6:C8"/>
    <mergeCell ref="D6:D8"/>
    <mergeCell ref="E6:L6"/>
    <mergeCell ref="E7:G7"/>
    <mergeCell ref="H7:K7"/>
    <mergeCell ref="L7:L8"/>
    <mergeCell ref="A4:L4"/>
    <mergeCell ref="A2:L2"/>
    <mergeCell ref="A31:K31"/>
    <mergeCell ref="A30:L30"/>
    <mergeCell ref="A29:L29"/>
    <mergeCell ref="A28:L28"/>
    <mergeCell ref="B10:B20"/>
    <mergeCell ref="A23:A24"/>
    <mergeCell ref="B23:B24"/>
    <mergeCell ref="A10:A20"/>
  </mergeCells>
  <pageMargins left="0.78740157480314965" right="0.19685039370078741" top="0.35433070866141736" bottom="0.39370078740157483" header="0.31496062992125984" footer="0"/>
  <pageSetup paperSize="9" scale="67" fitToHeight="0" orientation="portrait" r:id="rId1"/>
  <headerFooter>
    <oddFooter>&amp;C&amp;"+,обычный"&amp;10Страница  &amp;P из &amp;N</oddFooter>
  </headerFooter>
  <rowBreaks count="1" manualBreakCount="1">
    <brk id="19" max="9" man="1"/>
  </rowBreaks>
  <colBreaks count="1" manualBreakCount="1">
    <brk id="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Бак. Спец. Общее</vt:lpstr>
      <vt:lpstr>Маг.  Общее</vt:lpstr>
      <vt:lpstr>Асп. Общее</vt:lpstr>
      <vt:lpstr>'Асп. Общее'!Заголовки_для_печати</vt:lpstr>
      <vt:lpstr>'Бак. Спец. Общее'!Заголовки_для_печати</vt:lpstr>
      <vt:lpstr>'Маг.  Общее'!Заголовки_для_печати</vt:lpstr>
      <vt:lpstr>'Асп. Общее'!Область_печати</vt:lpstr>
      <vt:lpstr>'Бак. Спец. Общее'!Область_печати</vt:lpstr>
      <vt:lpstr>'Маг.  Общее'!Область_печати</vt:lpstr>
    </vt:vector>
  </TitlesOfParts>
  <Manager/>
  <Company>СПбГАСУ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Мазнева Ксения Юрьевна</dc:creator>
  <cp:keywords/>
  <dc:description/>
  <cp:lastModifiedBy>Татаринова Ольга Афанасьевна</cp:lastModifiedBy>
  <cp:revision/>
  <cp:lastPrinted>2025-04-11T08:23:55Z</cp:lastPrinted>
  <dcterms:created xsi:type="dcterms:W3CDTF">2020-09-24T08:39:16Z</dcterms:created>
  <dcterms:modified xsi:type="dcterms:W3CDTF">2025-05-23T13:43:36Z</dcterms:modified>
  <cp:category/>
  <cp:contentStatus/>
</cp:coreProperties>
</file>